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.shortcut-targets-by-id\0B6WleMlVm33cbEwxMEg2bGlkTWM\APS\Ranking\2024-2025\"/>
    </mc:Choice>
  </mc:AlternateContent>
  <xr:revisionPtr revIDLastSave="0" documentId="13_ncr:1_{9A25321D-91BB-4666-AE32-1403C076BEC9}" xr6:coauthVersionLast="47" xr6:coauthVersionMax="47" xr10:uidLastSave="{00000000-0000-0000-0000-000000000000}"/>
  <bookViews>
    <workbookView xWindow="3300" yWindow="380" windowWidth="19970" windowHeight="20590" firstSheet="1" activeTab="3" xr2:uid="{00000000-000D-0000-FFFF-FFFF00000000}"/>
  </bookViews>
  <sheets>
    <sheet name="Provas 2024-2025" sheetId="1" r:id="rId1"/>
    <sheet name="Pontuações" sheetId="2" r:id="rId2"/>
    <sheet name="Equipas" sheetId="3" r:id="rId3"/>
    <sheet name="Open" sheetId="4" r:id="rId4"/>
    <sheet name="Veteranos" sheetId="5" r:id="rId5"/>
    <sheet name="Sub-20" sheetId="6" r:id="rId6"/>
    <sheet name="Sub-16" sheetId="7" r:id="rId7"/>
    <sheet name="Sub-12" sheetId="8" r:id="rId8"/>
    <sheet name="Senhoras" sheetId="9" r:id="rId9"/>
  </sheets>
  <definedNames>
    <definedName name="_xlnm._FilterDatabase" localSheetId="2" hidden="1">Equipas!$A$3:$V$3</definedName>
    <definedName name="_xlnm._FilterDatabase" localSheetId="3" hidden="1">Open!$A$3:$BF$3</definedName>
    <definedName name="_xlnm._FilterDatabase" localSheetId="8" hidden="1">Senhoras!$A$3:$P$3</definedName>
    <definedName name="_xlnm._FilterDatabase" localSheetId="7" hidden="1">'Sub-12'!$A$3:$AF$3</definedName>
    <definedName name="_xlnm._FilterDatabase" localSheetId="6" hidden="1">'Sub-16'!$A$3:$AG$3</definedName>
    <definedName name="_xlnm._FilterDatabase" localSheetId="4" hidden="1">Veteranos!$A$3:$AJ$3</definedName>
    <definedName name="Excel_BuiltIn__FilterDatabase_4">Open!$A$1:$AB$53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g40UEFK9eBAuZlj9GoDzUvCpERAg=="/>
    </ext>
  </extLst>
</workbook>
</file>

<file path=xl/calcChain.xml><?xml version="1.0" encoding="utf-8"?>
<calcChain xmlns="http://schemas.openxmlformats.org/spreadsheetml/2006/main">
  <c r="F12" i="7" l="1"/>
  <c r="G8" i="7"/>
  <c r="F8" i="7" s="1"/>
  <c r="G12" i="7"/>
  <c r="G6" i="7"/>
  <c r="F6" i="7" s="1"/>
  <c r="G37" i="7"/>
  <c r="G11" i="8"/>
  <c r="F11" i="8" s="1"/>
  <c r="G13" i="8"/>
  <c r="F13" i="8" s="1"/>
  <c r="G10" i="8"/>
  <c r="F10" i="8" s="1"/>
  <c r="G8" i="8"/>
  <c r="F8" i="8" s="1"/>
  <c r="G112" i="4"/>
  <c r="F112" i="4" s="1"/>
  <c r="I113" i="4" l="1"/>
  <c r="G5" i="4"/>
  <c r="F5" i="4" s="1"/>
  <c r="H127" i="8"/>
  <c r="H128" i="8"/>
  <c r="H129" i="8"/>
  <c r="H130" i="8"/>
  <c r="H131" i="8"/>
  <c r="H132" i="8"/>
  <c r="H133" i="8"/>
  <c r="H134" i="8"/>
  <c r="H90" i="7"/>
  <c r="H237" i="4"/>
  <c r="H238" i="4"/>
  <c r="H239" i="4"/>
  <c r="H240" i="4"/>
  <c r="H241" i="4"/>
  <c r="H242" i="4"/>
  <c r="G17" i="8"/>
  <c r="F17" i="8" s="1"/>
  <c r="J64" i="5"/>
  <c r="J63" i="5"/>
  <c r="J62" i="5"/>
  <c r="J61" i="5"/>
  <c r="J60" i="5"/>
  <c r="J59" i="5"/>
  <c r="J58" i="5"/>
  <c r="S60" i="8"/>
  <c r="L76" i="8"/>
  <c r="L75" i="8"/>
  <c r="L74" i="8"/>
  <c r="L73" i="8"/>
  <c r="L72" i="8"/>
  <c r="L71" i="8"/>
  <c r="L70" i="8"/>
  <c r="P123" i="4"/>
  <c r="P124" i="4"/>
  <c r="P125" i="4"/>
  <c r="P126" i="4"/>
  <c r="P127" i="4"/>
  <c r="P128" i="4"/>
  <c r="P129" i="4"/>
  <c r="G30" i="4" l="1"/>
  <c r="F30" i="4" s="1"/>
  <c r="G26" i="4"/>
  <c r="F26" i="4" s="1"/>
  <c r="G14" i="8" l="1"/>
  <c r="F14" i="8" s="1"/>
  <c r="G15" i="8"/>
  <c r="F15" i="8" s="1"/>
  <c r="K60" i="8"/>
  <c r="M60" i="8"/>
  <c r="G12" i="8"/>
  <c r="F12" i="8" s="1"/>
  <c r="O129" i="4"/>
  <c r="O128" i="4"/>
  <c r="O127" i="4"/>
  <c r="O126" i="4"/>
  <c r="O125" i="4"/>
  <c r="O124" i="4"/>
  <c r="O123" i="4"/>
  <c r="K71" i="8"/>
  <c r="K72" i="8"/>
  <c r="K73" i="8"/>
  <c r="K74" i="8"/>
  <c r="K70" i="8"/>
  <c r="G16" i="8"/>
  <c r="F16" i="8" s="1"/>
  <c r="G6" i="8"/>
  <c r="F6" i="8" s="1"/>
  <c r="G9" i="8"/>
  <c r="F9" i="8" s="1"/>
  <c r="G5" i="8"/>
  <c r="F5" i="8" s="1"/>
  <c r="G11" i="7" l="1"/>
  <c r="F11" i="7" s="1"/>
  <c r="H83" i="7" l="1"/>
  <c r="H84" i="7"/>
  <c r="H85" i="7"/>
  <c r="H86" i="7"/>
  <c r="H87" i="7"/>
  <c r="H88" i="7"/>
  <c r="H89" i="7"/>
  <c r="G6" i="4"/>
  <c r="G4" i="4"/>
  <c r="G8" i="4"/>
  <c r="G9" i="4"/>
  <c r="G7" i="4"/>
  <c r="G10" i="4"/>
  <c r="G22" i="4"/>
  <c r="G17" i="4"/>
  <c r="G11" i="4"/>
  <c r="G13" i="4"/>
  <c r="G12" i="4"/>
  <c r="G34" i="4"/>
  <c r="G20" i="4"/>
  <c r="G41" i="4"/>
  <c r="G27" i="4"/>
  <c r="G18" i="4"/>
  <c r="G21" i="4"/>
  <c r="G32" i="4"/>
  <c r="G28" i="4"/>
  <c r="G31" i="4"/>
  <c r="G15" i="4"/>
  <c r="G35" i="4"/>
  <c r="G25" i="4"/>
  <c r="G16" i="4"/>
  <c r="G19" i="4"/>
  <c r="G33" i="4"/>
  <c r="G36" i="4"/>
  <c r="G38" i="4"/>
  <c r="G39" i="4"/>
  <c r="G42" i="4"/>
  <c r="G43" i="4"/>
  <c r="G44" i="4"/>
  <c r="G40" i="4"/>
  <c r="G29" i="4"/>
  <c r="G45" i="4"/>
  <c r="G46" i="4"/>
  <c r="G47" i="4"/>
  <c r="G23" i="4"/>
  <c r="G48" i="4"/>
  <c r="G49" i="4"/>
  <c r="G50" i="4"/>
  <c r="G51" i="4"/>
  <c r="G52" i="4"/>
  <c r="G14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24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37" i="4"/>
  <c r="H108" i="5"/>
  <c r="H109" i="5"/>
  <c r="H110" i="5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G17" i="5" l="1"/>
  <c r="F17" i="5" s="1"/>
  <c r="G21" i="5" l="1"/>
  <c r="F21" i="5" s="1"/>
  <c r="G5" i="7" l="1"/>
  <c r="F5" i="7" s="1"/>
  <c r="F37" i="4"/>
  <c r="G24" i="5" l="1"/>
  <c r="F24" i="5" s="1"/>
  <c r="F33" i="4" l="1"/>
  <c r="G13" i="7" l="1"/>
  <c r="F13" i="7" s="1"/>
  <c r="G9" i="7"/>
  <c r="F9" i="7" s="1"/>
  <c r="F37" i="7"/>
  <c r="G36" i="7" l="1"/>
  <c r="F36" i="7" s="1"/>
  <c r="G10" i="7"/>
  <c r="F10" i="7" s="1"/>
  <c r="G7" i="7"/>
  <c r="F7" i="7" s="1"/>
  <c r="F35" i="4"/>
  <c r="F39" i="4"/>
  <c r="F15" i="4"/>
  <c r="H118" i="8" l="1"/>
  <c r="H119" i="8"/>
  <c r="H120" i="8"/>
  <c r="H121" i="8"/>
  <c r="H122" i="8"/>
  <c r="H123" i="8"/>
  <c r="H124" i="8"/>
  <c r="H125" i="8"/>
  <c r="H126" i="8"/>
  <c r="H103" i="5"/>
  <c r="H104" i="5"/>
  <c r="H105" i="5"/>
  <c r="H106" i="5"/>
  <c r="H107" i="5"/>
  <c r="H235" i="4" l="1"/>
  <c r="H236" i="4"/>
  <c r="H55" i="3"/>
  <c r="G59" i="8" l="1"/>
  <c r="F59" i="8" s="1"/>
  <c r="G27" i="8"/>
  <c r="F27" i="8" s="1"/>
  <c r="G16" i="5" l="1"/>
  <c r="F16" i="5" s="1"/>
  <c r="G11" i="5"/>
  <c r="F11" i="5" s="1"/>
  <c r="G20" i="5"/>
  <c r="F20" i="5" s="1"/>
  <c r="G22" i="5"/>
  <c r="F22" i="5" s="1"/>
  <c r="G46" i="5"/>
  <c r="F46" i="5" s="1"/>
  <c r="F6" i="4"/>
  <c r="G5" i="9"/>
  <c r="F5" i="9" s="1"/>
  <c r="G26" i="8"/>
  <c r="F26" i="8" s="1"/>
  <c r="G19" i="8"/>
  <c r="F19" i="8" s="1"/>
  <c r="G24" i="8" l="1"/>
  <c r="F24" i="8" s="1"/>
  <c r="G25" i="8"/>
  <c r="F25" i="8" s="1"/>
  <c r="G23" i="8"/>
  <c r="F23" i="8" s="1"/>
  <c r="G4" i="8"/>
  <c r="F4" i="8" s="1"/>
  <c r="G7" i="8"/>
  <c r="F7" i="8" s="1"/>
  <c r="G21" i="8"/>
  <c r="F21" i="8" s="1"/>
  <c r="G22" i="8"/>
  <c r="F22" i="8" s="1"/>
  <c r="G15" i="7"/>
  <c r="F15" i="7" s="1"/>
  <c r="G15" i="5" l="1"/>
  <c r="F15" i="5" s="1"/>
  <c r="G19" i="5"/>
  <c r="F19" i="5" s="1"/>
  <c r="F16" i="4"/>
  <c r="H43" i="9"/>
  <c r="H42" i="9"/>
  <c r="H41" i="9"/>
  <c r="H40" i="9"/>
  <c r="H39" i="9"/>
  <c r="G23" i="9"/>
  <c r="G22" i="9"/>
  <c r="O10" i="9"/>
  <c r="M10" i="9"/>
  <c r="K10" i="9"/>
  <c r="I10" i="9"/>
  <c r="G9" i="9"/>
  <c r="F9" i="9" s="1"/>
  <c r="G8" i="9"/>
  <c r="F8" i="9" s="1"/>
  <c r="G7" i="9"/>
  <c r="F7" i="9" s="1"/>
  <c r="G6" i="9"/>
  <c r="F6" i="9" s="1"/>
  <c r="G4" i="9"/>
  <c r="F4" i="9" s="1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O60" i="8"/>
  <c r="I60" i="8"/>
  <c r="G20" i="8"/>
  <c r="F20" i="8" s="1"/>
  <c r="G58" i="8"/>
  <c r="F58" i="8" s="1"/>
  <c r="G57" i="8"/>
  <c r="F57" i="8" s="1"/>
  <c r="G56" i="8"/>
  <c r="F56" i="8" s="1"/>
  <c r="G55" i="8"/>
  <c r="F55" i="8" s="1"/>
  <c r="G54" i="8"/>
  <c r="F54" i="8" s="1"/>
  <c r="G53" i="8"/>
  <c r="F53" i="8" s="1"/>
  <c r="G52" i="8"/>
  <c r="F52" i="8" s="1"/>
  <c r="G51" i="8"/>
  <c r="F51" i="8" s="1"/>
  <c r="G50" i="8"/>
  <c r="F50" i="8" s="1"/>
  <c r="G49" i="8"/>
  <c r="F49" i="8" s="1"/>
  <c r="G48" i="8"/>
  <c r="F48" i="8" s="1"/>
  <c r="G47" i="8"/>
  <c r="F47" i="8" s="1"/>
  <c r="G46" i="8"/>
  <c r="F46" i="8" s="1"/>
  <c r="G45" i="8"/>
  <c r="F45" i="8" s="1"/>
  <c r="G44" i="8"/>
  <c r="F44" i="8" s="1"/>
  <c r="G43" i="8"/>
  <c r="F43" i="8" s="1"/>
  <c r="G42" i="8"/>
  <c r="F42" i="8" s="1"/>
  <c r="G41" i="8"/>
  <c r="F41" i="8" s="1"/>
  <c r="G40" i="8"/>
  <c r="F40" i="8" s="1"/>
  <c r="G18" i="8"/>
  <c r="F18" i="8" s="1"/>
  <c r="G39" i="8"/>
  <c r="F39" i="8" s="1"/>
  <c r="G38" i="8"/>
  <c r="F38" i="8" s="1"/>
  <c r="G37" i="8"/>
  <c r="F37" i="8" s="1"/>
  <c r="G36" i="8"/>
  <c r="F36" i="8" s="1"/>
  <c r="G35" i="8"/>
  <c r="F35" i="8" s="1"/>
  <c r="G34" i="8"/>
  <c r="F34" i="8" s="1"/>
  <c r="G33" i="8"/>
  <c r="F33" i="8" s="1"/>
  <c r="G32" i="8"/>
  <c r="F32" i="8" s="1"/>
  <c r="G31" i="8"/>
  <c r="F31" i="8" s="1"/>
  <c r="G30" i="8"/>
  <c r="F30" i="8" s="1"/>
  <c r="G29" i="8"/>
  <c r="F29" i="8" s="1"/>
  <c r="G28" i="8"/>
  <c r="F28" i="8" s="1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W38" i="7"/>
  <c r="U38" i="7"/>
  <c r="S38" i="7"/>
  <c r="Q38" i="7"/>
  <c r="O38" i="7"/>
  <c r="M38" i="7"/>
  <c r="K38" i="7"/>
  <c r="I38" i="7"/>
  <c r="G14" i="7"/>
  <c r="F14" i="7" s="1"/>
  <c r="G35" i="7"/>
  <c r="F35" i="7" s="1"/>
  <c r="G4" i="7"/>
  <c r="F4" i="7" s="1"/>
  <c r="G34" i="7"/>
  <c r="F34" i="7" s="1"/>
  <c r="G33" i="7"/>
  <c r="F33" i="7" s="1"/>
  <c r="G32" i="7"/>
  <c r="F32" i="7" s="1"/>
  <c r="G31" i="7"/>
  <c r="F31" i="7" s="1"/>
  <c r="G30" i="7"/>
  <c r="F30" i="7" s="1"/>
  <c r="G29" i="7"/>
  <c r="F29" i="7" s="1"/>
  <c r="G28" i="7"/>
  <c r="F28" i="7" s="1"/>
  <c r="G27" i="7"/>
  <c r="F27" i="7" s="1"/>
  <c r="G26" i="7"/>
  <c r="F26" i="7" s="1"/>
  <c r="G25" i="7"/>
  <c r="F25" i="7" s="1"/>
  <c r="G24" i="7"/>
  <c r="F24" i="7" s="1"/>
  <c r="G23" i="7"/>
  <c r="F23" i="7" s="1"/>
  <c r="G22" i="7"/>
  <c r="F22" i="7" s="1"/>
  <c r="G21" i="7"/>
  <c r="F21" i="7" s="1"/>
  <c r="G20" i="7"/>
  <c r="F20" i="7" s="1"/>
  <c r="G19" i="7"/>
  <c r="F19" i="7" s="1"/>
  <c r="G18" i="7"/>
  <c r="F18" i="7" s="1"/>
  <c r="G17" i="7"/>
  <c r="F17" i="7" s="1"/>
  <c r="G16" i="7"/>
  <c r="F16" i="7" s="1"/>
  <c r="H51" i="6"/>
  <c r="H50" i="6"/>
  <c r="H49" i="6"/>
  <c r="H48" i="6"/>
  <c r="H47" i="6"/>
  <c r="H46" i="6"/>
  <c r="H45" i="6"/>
  <c r="H44" i="6"/>
  <c r="I44" i="6" s="1"/>
  <c r="H43" i="6"/>
  <c r="H42" i="6"/>
  <c r="H41" i="6"/>
  <c r="I41" i="6" s="1"/>
  <c r="H40" i="6"/>
  <c r="H39" i="6"/>
  <c r="H38" i="6"/>
  <c r="W18" i="6"/>
  <c r="U18" i="6"/>
  <c r="S18" i="6"/>
  <c r="Q18" i="6"/>
  <c r="O18" i="6"/>
  <c r="M18" i="6"/>
  <c r="K18" i="6"/>
  <c r="I18" i="6"/>
  <c r="G17" i="6"/>
  <c r="F17" i="6" s="1"/>
  <c r="G16" i="6"/>
  <c r="F16" i="6" s="1"/>
  <c r="G15" i="6"/>
  <c r="F15" i="6"/>
  <c r="G14" i="6"/>
  <c r="F14" i="6" s="1"/>
  <c r="G13" i="6"/>
  <c r="F13" i="6"/>
  <c r="G12" i="6"/>
  <c r="F12" i="6" s="1"/>
  <c r="G11" i="6"/>
  <c r="F11" i="6" s="1"/>
  <c r="G10" i="6"/>
  <c r="F10" i="6" s="1"/>
  <c r="G9" i="6"/>
  <c r="F9" i="6" s="1"/>
  <c r="G8" i="6"/>
  <c r="F8" i="6" s="1"/>
  <c r="G7" i="6"/>
  <c r="F7" i="6"/>
  <c r="G6" i="6"/>
  <c r="F6" i="6" s="1"/>
  <c r="G5" i="6"/>
  <c r="F5" i="6"/>
  <c r="G4" i="6"/>
  <c r="F4" i="6" s="1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AI47" i="5"/>
  <c r="AG47" i="5"/>
  <c r="AE47" i="5"/>
  <c r="AC47" i="5"/>
  <c r="AA47" i="5"/>
  <c r="Y47" i="5"/>
  <c r="W47" i="5"/>
  <c r="U47" i="5"/>
  <c r="S47" i="5"/>
  <c r="Q47" i="5"/>
  <c r="O47" i="5"/>
  <c r="M47" i="5"/>
  <c r="K47" i="5"/>
  <c r="I47" i="5"/>
  <c r="G45" i="5"/>
  <c r="F45" i="5" s="1"/>
  <c r="G44" i="5"/>
  <c r="F44" i="5" s="1"/>
  <c r="G43" i="5"/>
  <c r="F43" i="5" s="1"/>
  <c r="G42" i="5"/>
  <c r="F42" i="5" s="1"/>
  <c r="G41" i="5"/>
  <c r="F41" i="5" s="1"/>
  <c r="G40" i="5"/>
  <c r="F40" i="5" s="1"/>
  <c r="G23" i="5"/>
  <c r="F23" i="5" s="1"/>
  <c r="G39" i="5"/>
  <c r="F39" i="5" s="1"/>
  <c r="G38" i="5"/>
  <c r="F38" i="5" s="1"/>
  <c r="G37" i="5"/>
  <c r="F37" i="5" s="1"/>
  <c r="G36" i="5"/>
  <c r="F36" i="5" s="1"/>
  <c r="G35" i="5"/>
  <c r="F35" i="5" s="1"/>
  <c r="G34" i="5"/>
  <c r="F34" i="5" s="1"/>
  <c r="G33" i="5"/>
  <c r="F33" i="5" s="1"/>
  <c r="G32" i="5"/>
  <c r="F32" i="5" s="1"/>
  <c r="G31" i="5"/>
  <c r="F31" i="5" s="1"/>
  <c r="G30" i="5"/>
  <c r="F30" i="5" s="1"/>
  <c r="G29" i="5"/>
  <c r="F29" i="5" s="1"/>
  <c r="G28" i="5"/>
  <c r="F28" i="5" s="1"/>
  <c r="G25" i="5"/>
  <c r="F25" i="5" s="1"/>
  <c r="G14" i="5"/>
  <c r="F14" i="5" s="1"/>
  <c r="G27" i="5"/>
  <c r="F27" i="5" s="1"/>
  <c r="G13" i="5"/>
  <c r="F13" i="5" s="1"/>
  <c r="G10" i="5"/>
  <c r="F10" i="5" s="1"/>
  <c r="G8" i="5"/>
  <c r="F8" i="5" s="1"/>
  <c r="G9" i="5"/>
  <c r="F9" i="5" s="1"/>
  <c r="G12" i="5"/>
  <c r="F12" i="5" s="1"/>
  <c r="G7" i="5"/>
  <c r="F7" i="5" s="1"/>
  <c r="G5" i="5"/>
  <c r="F5" i="5" s="1"/>
  <c r="G4" i="5"/>
  <c r="F4" i="5" s="1"/>
  <c r="G6" i="5"/>
  <c r="F6" i="5" s="1"/>
  <c r="G18" i="5"/>
  <c r="F18" i="5" s="1"/>
  <c r="G26" i="5"/>
  <c r="F26" i="5" s="1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BE113" i="4"/>
  <c r="BC113" i="4"/>
  <c r="BA113" i="4"/>
  <c r="AY113" i="4"/>
  <c r="AW113" i="4"/>
  <c r="AU113" i="4"/>
  <c r="AS113" i="4"/>
  <c r="AQ113" i="4"/>
  <c r="AO113" i="4"/>
  <c r="AM113" i="4"/>
  <c r="AK113" i="4"/>
  <c r="AI113" i="4"/>
  <c r="AG113" i="4"/>
  <c r="AE113" i="4"/>
  <c r="AC113" i="4"/>
  <c r="AA113" i="4"/>
  <c r="Y113" i="4"/>
  <c r="W113" i="4"/>
  <c r="U113" i="4"/>
  <c r="S113" i="4"/>
  <c r="Q113" i="4"/>
  <c r="O113" i="4"/>
  <c r="M113" i="4"/>
  <c r="K113" i="4"/>
  <c r="F29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24" i="4"/>
  <c r="F89" i="4"/>
  <c r="F45" i="4"/>
  <c r="F88" i="4"/>
  <c r="F25" i="4"/>
  <c r="F87" i="4"/>
  <c r="F86" i="4"/>
  <c r="F85" i="4"/>
  <c r="F84" i="4"/>
  <c r="F83" i="4"/>
  <c r="F82" i="4"/>
  <c r="F81" i="4"/>
  <c r="F80" i="4"/>
  <c r="F79" i="4"/>
  <c r="F78" i="4"/>
  <c r="F77" i="4"/>
  <c r="F76" i="4"/>
  <c r="F32" i="4"/>
  <c r="F75" i="4"/>
  <c r="F74" i="4"/>
  <c r="F73" i="4"/>
  <c r="F72" i="4"/>
  <c r="F71" i="4"/>
  <c r="F70" i="4"/>
  <c r="F69" i="4"/>
  <c r="F68" i="4"/>
  <c r="F67" i="4"/>
  <c r="F66" i="4"/>
  <c r="F65" i="4"/>
  <c r="F64" i="4"/>
  <c r="F44" i="4"/>
  <c r="F63" i="4"/>
  <c r="F62" i="4"/>
  <c r="F36" i="4"/>
  <c r="F40" i="4"/>
  <c r="F61" i="4"/>
  <c r="F60" i="4"/>
  <c r="F59" i="4"/>
  <c r="F58" i="4"/>
  <c r="F57" i="4"/>
  <c r="F56" i="4"/>
  <c r="F55" i="4"/>
  <c r="F54" i="4"/>
  <c r="F53" i="4"/>
  <c r="F14" i="4"/>
  <c r="F52" i="4"/>
  <c r="F51" i="4"/>
  <c r="F50" i="4"/>
  <c r="F43" i="4"/>
  <c r="F49" i="4"/>
  <c r="F38" i="4"/>
  <c r="F28" i="4"/>
  <c r="F19" i="4"/>
  <c r="F21" i="4"/>
  <c r="F42" i="4"/>
  <c r="F20" i="4"/>
  <c r="F31" i="4"/>
  <c r="F48" i="4"/>
  <c r="F23" i="4"/>
  <c r="F11" i="4"/>
  <c r="F18" i="4"/>
  <c r="F47" i="4"/>
  <c r="F27" i="4"/>
  <c r="F17" i="4"/>
  <c r="F22" i="4"/>
  <c r="F12" i="4"/>
  <c r="F10" i="4"/>
  <c r="F34" i="4"/>
  <c r="F13" i="4"/>
  <c r="F7" i="4"/>
  <c r="F46" i="4"/>
  <c r="F9" i="4"/>
  <c r="F8" i="4"/>
  <c r="F41" i="4"/>
  <c r="F4" i="4"/>
  <c r="U20" i="3"/>
  <c r="S20" i="3"/>
  <c r="Q20" i="3"/>
  <c r="O20" i="3"/>
  <c r="M20" i="3"/>
  <c r="K20" i="3"/>
  <c r="I20" i="3"/>
  <c r="G19" i="3"/>
  <c r="F19" i="3" s="1"/>
  <c r="G18" i="3"/>
  <c r="F18" i="3" s="1"/>
  <c r="G17" i="3"/>
  <c r="F17" i="3" s="1"/>
  <c r="G16" i="3"/>
  <c r="F16" i="3" s="1"/>
  <c r="G15" i="3"/>
  <c r="F15" i="3" s="1"/>
  <c r="G14" i="3"/>
  <c r="F14" i="3" s="1"/>
  <c r="G13" i="3"/>
  <c r="F13" i="3" s="1"/>
  <c r="G12" i="3"/>
  <c r="F12" i="3" s="1"/>
  <c r="G11" i="3"/>
  <c r="F11" i="3" s="1"/>
  <c r="G7" i="3"/>
  <c r="F7" i="3" s="1"/>
  <c r="G10" i="3"/>
  <c r="F10" i="3" s="1"/>
  <c r="G9" i="3"/>
  <c r="F9" i="3" s="1"/>
  <c r="G8" i="3"/>
  <c r="F8" i="3" s="1"/>
  <c r="G4" i="3"/>
  <c r="F4" i="3" s="1"/>
  <c r="G5" i="3"/>
  <c r="F5" i="3" s="1"/>
  <c r="G6" i="3"/>
  <c r="F6" i="3" s="1"/>
  <c r="Q39" i="2"/>
  <c r="Q38" i="2"/>
  <c r="Q37" i="2"/>
  <c r="Q36" i="2"/>
  <c r="Q35" i="2"/>
  <c r="Q34" i="2"/>
  <c r="Q33" i="2"/>
  <c r="S30" i="2"/>
  <c r="Q30" i="2"/>
  <c r="S29" i="2"/>
  <c r="Q29" i="2"/>
  <c r="S28" i="2"/>
  <c r="Q28" i="2"/>
  <c r="S27" i="2"/>
  <c r="Q27" i="2"/>
  <c r="S26" i="2"/>
  <c r="Q26" i="2"/>
  <c r="S25" i="2"/>
  <c r="Q25" i="2"/>
  <c r="S24" i="2"/>
  <c r="Q24" i="2"/>
  <c r="Q22" i="2"/>
  <c r="Q21" i="2"/>
  <c r="Q20" i="2"/>
  <c r="Q19" i="2"/>
  <c r="Q18" i="2"/>
  <c r="T16" i="2"/>
  <c r="S16" i="2"/>
  <c r="R16" i="2"/>
  <c r="Q16" i="2"/>
  <c r="T15" i="2"/>
  <c r="S15" i="2"/>
  <c r="R15" i="2"/>
  <c r="Q15" i="2"/>
  <c r="T14" i="2"/>
  <c r="S14" i="2"/>
  <c r="R14" i="2"/>
  <c r="Q14" i="2"/>
  <c r="T13" i="2"/>
  <c r="S13" i="2"/>
  <c r="R13" i="2"/>
  <c r="Q13" i="2"/>
  <c r="T12" i="2"/>
  <c r="S12" i="2"/>
  <c r="R12" i="2"/>
  <c r="Q12" i="2"/>
  <c r="T11" i="2"/>
  <c r="S11" i="2"/>
  <c r="R11" i="2"/>
  <c r="Q11" i="2"/>
  <c r="T10" i="2"/>
  <c r="S10" i="2"/>
  <c r="R10" i="2"/>
  <c r="Q10" i="2"/>
  <c r="I62" i="7" l="1"/>
  <c r="I45" i="6"/>
  <c r="F20" i="6"/>
  <c r="F19" i="6" s="1"/>
  <c r="I61" i="7"/>
  <c r="D12" i="9"/>
  <c r="D11" i="9" s="1"/>
  <c r="H22" i="3"/>
  <c r="H21" i="3" s="1"/>
  <c r="E63" i="8"/>
  <c r="E62" i="8" s="1"/>
  <c r="I83" i="8"/>
  <c r="I88" i="8"/>
  <c r="I96" i="8"/>
  <c r="E40" i="7"/>
  <c r="E39" i="7" s="1"/>
  <c r="I70" i="7"/>
  <c r="I68" i="7"/>
  <c r="I65" i="7"/>
  <c r="F50" i="5"/>
  <c r="F49" i="5" s="1"/>
  <c r="F116" i="4"/>
  <c r="F115" i="4" s="1"/>
  <c r="I39" i="6"/>
  <c r="I47" i="6"/>
  <c r="I60" i="7"/>
  <c r="I86" i="8"/>
  <c r="I89" i="8"/>
  <c r="I94" i="8"/>
  <c r="I97" i="8"/>
  <c r="I40" i="6"/>
  <c r="I66" i="7"/>
  <c r="I69" i="7"/>
  <c r="I84" i="8"/>
  <c r="I87" i="8"/>
  <c r="I92" i="8"/>
  <c r="I95" i="8"/>
  <c r="I100" i="8"/>
  <c r="I91" i="8"/>
  <c r="I99" i="8"/>
  <c r="I42" i="6"/>
  <c r="I63" i="7"/>
  <c r="I38" i="6"/>
  <c r="I43" i="6"/>
  <c r="I46" i="6"/>
  <c r="I64" i="7"/>
  <c r="I67" i="7"/>
  <c r="I85" i="8"/>
  <c r="I90" i="8"/>
  <c r="I93" i="8"/>
  <c r="I98" i="8"/>
</calcChain>
</file>

<file path=xl/sharedStrings.xml><?xml version="1.0" encoding="utf-8"?>
<sst xmlns="http://schemas.openxmlformats.org/spreadsheetml/2006/main" count="2151" uniqueCount="470">
  <si>
    <t>Nome da Competição</t>
  </si>
  <si>
    <t>Escalões</t>
  </si>
  <si>
    <t>Data</t>
  </si>
  <si>
    <t>Tipo</t>
  </si>
  <si>
    <t>Obs.</t>
  </si>
  <si>
    <t>Atualização:</t>
  </si>
  <si>
    <t>PONTUAÇÕES PARA O RANKING NACIONAL A.P.S. 2017/18</t>
  </si>
  <si>
    <t>Opens e Masters APS Individual + Equipas</t>
  </si>
  <si>
    <t>Nacional de Categorias e Equipas</t>
  </si>
  <si>
    <t>Coeficientes</t>
  </si>
  <si>
    <t>Vencedor</t>
  </si>
  <si>
    <t>1º Classificado</t>
  </si>
  <si>
    <t>Nº Participantes</t>
  </si>
  <si>
    <t>Escalão Open</t>
  </si>
  <si>
    <t>Restantes Escalões</t>
  </si>
  <si>
    <t>Equipas</t>
  </si>
  <si>
    <t>Finalista</t>
  </si>
  <si>
    <t>2º Classificado</t>
  </si>
  <si>
    <t>Menos de 3</t>
  </si>
  <si>
    <t>Não homologado</t>
  </si>
  <si>
    <t>1/2 Final</t>
  </si>
  <si>
    <t>3º Classificado</t>
  </si>
  <si>
    <t>3 a 7</t>
  </si>
  <si>
    <t>1/4 Final</t>
  </si>
  <si>
    <t>4º Classificado</t>
  </si>
  <si>
    <t>8 a 15</t>
  </si>
  <si>
    <t>1/8 Final</t>
  </si>
  <si>
    <t>5º Classificado</t>
  </si>
  <si>
    <t>16 a 23</t>
  </si>
  <si>
    <t>1/16 Final</t>
  </si>
  <si>
    <t>6º Classificado</t>
  </si>
  <si>
    <t>24 a 31</t>
  </si>
  <si>
    <t>Restantes</t>
  </si>
  <si>
    <t>7º Classificado</t>
  </si>
  <si>
    <t>32 a 47</t>
  </si>
  <si>
    <t>8º Classificado</t>
  </si>
  <si>
    <t>Mais de 47</t>
  </si>
  <si>
    <t>Poule até 5 jogadores</t>
  </si>
  <si>
    <t>9º Classificado</t>
  </si>
  <si>
    <t>Satélites</t>
  </si>
  <si>
    <t>1º</t>
  </si>
  <si>
    <t>10º Classificado</t>
  </si>
  <si>
    <t>2º</t>
  </si>
  <si>
    <t>Campeonatos Nacionais Absolutos</t>
  </si>
  <si>
    <t>3º</t>
  </si>
  <si>
    <t>4º</t>
  </si>
  <si>
    <t>Classificação</t>
  </si>
  <si>
    <t xml:space="preserve"> Fase Final CN Master</t>
  </si>
  <si>
    <t>Fase Final CN Primavera</t>
  </si>
  <si>
    <t>5º</t>
  </si>
  <si>
    <t>Taça de Portugal</t>
  </si>
  <si>
    <t>Individual + Equipas</t>
  </si>
  <si>
    <t>RANKING EQUIPAS</t>
  </si>
  <si>
    <t>Nº</t>
  </si>
  <si>
    <t>%</t>
  </si>
  <si>
    <t>Pos</t>
  </si>
  <si>
    <t>Ant</t>
  </si>
  <si>
    <t>Nome da Equipa</t>
  </si>
  <si>
    <t>Licença</t>
  </si>
  <si>
    <t>Clube</t>
  </si>
  <si>
    <t>Total</t>
  </si>
  <si>
    <t>Época 2022</t>
  </si>
  <si>
    <t>Sporting Clube de Portugal "Nucleo de Sacavém"</t>
  </si>
  <si>
    <t>PORC016 </t>
  </si>
  <si>
    <t>SCP</t>
  </si>
  <si>
    <t>Grupo Recreativo e Dramático de Tires</t>
  </si>
  <si>
    <t>PORC008</t>
  </si>
  <si>
    <t>GRDT</t>
  </si>
  <si>
    <t>Clube de Futebol Os Belenenses</t>
  </si>
  <si>
    <t xml:space="preserve">PORC012  </t>
  </si>
  <si>
    <t>BNS</t>
  </si>
  <si>
    <t>Clube de Futebol de Sassoeiros</t>
  </si>
  <si>
    <t xml:space="preserve">PORC001  </t>
  </si>
  <si>
    <t>CFS</t>
  </si>
  <si>
    <t>Clube de Futebol Os Belenenses B</t>
  </si>
  <si>
    <t>Subbuteo Juventude da Castanheira</t>
  </si>
  <si>
    <t xml:space="preserve">PORC011  </t>
  </si>
  <si>
    <t>SJC</t>
  </si>
  <si>
    <t>Clube Desportivo Olivais e Moscavide</t>
  </si>
  <si>
    <t>PORC013</t>
  </si>
  <si>
    <t>CDOM</t>
  </si>
  <si>
    <t>Clube de Futebol de Sassoeiros B</t>
  </si>
  <si>
    <t>Orfeão Foz do Douro</t>
  </si>
  <si>
    <t xml:space="preserve">PORC003  </t>
  </si>
  <si>
    <t>OFD</t>
  </si>
  <si>
    <t>Clube de Futebol de Sassoeiros C</t>
  </si>
  <si>
    <t>Grupo Recreativo e Dramático de Tires B</t>
  </si>
  <si>
    <t>Grupo Desportivo Dias Ferreira</t>
  </si>
  <si>
    <t>PORC007</t>
  </si>
  <si>
    <t>GDDF</t>
  </si>
  <si>
    <t>Indexball Sportable Portugal - CNPFMS</t>
  </si>
  <si>
    <t>PORC009</t>
  </si>
  <si>
    <t>ISP</t>
  </si>
  <si>
    <t>Real Sport Clube</t>
  </si>
  <si>
    <t>PORC006</t>
  </si>
  <si>
    <t>RSC</t>
  </si>
  <si>
    <t>Clube Subbuteo Zarco</t>
  </si>
  <si>
    <t>PORC015</t>
  </si>
  <si>
    <t>ZAR</t>
  </si>
  <si>
    <t>GD Bairro Novo</t>
  </si>
  <si>
    <t>PORC014</t>
  </si>
  <si>
    <t>DBN</t>
  </si>
  <si>
    <t>Média de equipas por prova</t>
  </si>
  <si>
    <t>Total de Provas</t>
  </si>
  <si>
    <t>NOTA: Em todos os Rankings, no início de cada época, os participantes partem com 50% dos pontos obtidos na última época, anulando-se as pontuações obtidas em épocas anteriores à última.</t>
  </si>
  <si>
    <t>1º  Classificado</t>
  </si>
  <si>
    <t xml:space="preserve">RANKING OPEN </t>
  </si>
  <si>
    <t xml:space="preserve"> Jogador</t>
  </si>
  <si>
    <t>Manuel Santos</t>
  </si>
  <si>
    <t>POR0051</t>
  </si>
  <si>
    <t>GSC</t>
  </si>
  <si>
    <t>Ricardo Pavão</t>
  </si>
  <si>
    <t>POR0020</t>
  </si>
  <si>
    <t>Sérgio Ramos</t>
  </si>
  <si>
    <t>POR0022</t>
  </si>
  <si>
    <t>BTS</t>
  </si>
  <si>
    <t>Hugo Carvalho</t>
  </si>
  <si>
    <t>POR0052</t>
  </si>
  <si>
    <t>Nuno Noronha</t>
  </si>
  <si>
    <t xml:space="preserve">POR0015 </t>
  </si>
  <si>
    <t>Tib</t>
  </si>
  <si>
    <t>Luís Abreu</t>
  </si>
  <si>
    <t>POR0143</t>
  </si>
  <si>
    <t>Filipe Maia</t>
  </si>
  <si>
    <t xml:space="preserve">POR0077 </t>
  </si>
  <si>
    <t>Ricardo José</t>
  </si>
  <si>
    <t>POR0024</t>
  </si>
  <si>
    <t>Nuno Henriques</t>
  </si>
  <si>
    <t>POR0144</t>
  </si>
  <si>
    <t>Jorge Silva</t>
  </si>
  <si>
    <t>POR0123</t>
  </si>
  <si>
    <t>José Santos</t>
  </si>
  <si>
    <t>POR0011</t>
  </si>
  <si>
    <t>André Fernandes</t>
  </si>
  <si>
    <t>POR0135</t>
  </si>
  <si>
    <t>Nuno Afonso</t>
  </si>
  <si>
    <t>POR0181</t>
  </si>
  <si>
    <t>Rui Varela</t>
  </si>
  <si>
    <t>POR0178</t>
  </si>
  <si>
    <t>Nuno Silva</t>
  </si>
  <si>
    <t>POR0169</t>
  </si>
  <si>
    <t>Paulo Elias</t>
  </si>
  <si>
    <t>POR0078</t>
  </si>
  <si>
    <t>Miguel Castro</t>
  </si>
  <si>
    <t>POR0012</t>
  </si>
  <si>
    <t>Norberto Miguel</t>
  </si>
  <si>
    <t>POR0014</t>
  </si>
  <si>
    <t>CCMFM</t>
  </si>
  <si>
    <t>Ruben Português</t>
  </si>
  <si>
    <t>POR0021</t>
  </si>
  <si>
    <t>José Freitas</t>
  </si>
  <si>
    <t>POR0030</t>
  </si>
  <si>
    <t>Afonso Pereira</t>
  </si>
  <si>
    <t>POR0001</t>
  </si>
  <si>
    <t>LIV</t>
  </si>
  <si>
    <t>Paulo Laranjeira</t>
  </si>
  <si>
    <t>POR0016</t>
  </si>
  <si>
    <t>OLI</t>
  </si>
  <si>
    <t>João Matias</t>
  </si>
  <si>
    <t>POR0151</t>
  </si>
  <si>
    <t>Miguel Faria</t>
  </si>
  <si>
    <t>POR0013</t>
  </si>
  <si>
    <t>Luís Filipe Silva</t>
  </si>
  <si>
    <t>POR0149</t>
  </si>
  <si>
    <t>Carolina Villarigues</t>
  </si>
  <si>
    <t>POR0005</t>
  </si>
  <si>
    <t>Nélson Leitão</t>
  </si>
  <si>
    <t>POR0137</t>
  </si>
  <si>
    <t>Indiv</t>
  </si>
  <si>
    <t>Marcelo Ramalhete</t>
  </si>
  <si>
    <t>Ricardo Campos</t>
  </si>
  <si>
    <t>POR0119</t>
  </si>
  <si>
    <t>Rúben Monteiro</t>
  </si>
  <si>
    <t>POR0213</t>
  </si>
  <si>
    <t>Nelson Afonso</t>
  </si>
  <si>
    <t>POR0047</t>
  </si>
  <si>
    <t>Salvador Gonçalves</t>
  </si>
  <si>
    <t>POR0204</t>
  </si>
  <si>
    <t>Gil Afonso</t>
  </si>
  <si>
    <t>POR0046</t>
  </si>
  <si>
    <t>Luís Neves</t>
  </si>
  <si>
    <t>POR0170</t>
  </si>
  <si>
    <t>Alfonso Montano</t>
  </si>
  <si>
    <t>Tiago Sousa</t>
  </si>
  <si>
    <t>POR0148</t>
  </si>
  <si>
    <t>Claudio Miguel Garcia</t>
  </si>
  <si>
    <t>POR0207</t>
  </si>
  <si>
    <t>Luís M Silva</t>
  </si>
  <si>
    <t>POR0139</t>
  </si>
  <si>
    <t>Bruno Rocha</t>
  </si>
  <si>
    <t>André Pagaime</t>
  </si>
  <si>
    <t>POR0191</t>
  </si>
  <si>
    <t>Bruno Fernandes</t>
  </si>
  <si>
    <t>POR0195</t>
  </si>
  <si>
    <t>Rui Pedro Peres</t>
  </si>
  <si>
    <t>POR0194</t>
  </si>
  <si>
    <t>Pedro Araújo</t>
  </si>
  <si>
    <t>POR0179</t>
  </si>
  <si>
    <t>Paulo Sena</t>
  </si>
  <si>
    <t>POR0018</t>
  </si>
  <si>
    <t>António Pires</t>
  </si>
  <si>
    <t>POR0164</t>
  </si>
  <si>
    <t xml:space="preserve">Ricardo Botas </t>
  </si>
  <si>
    <t>POR0212</t>
  </si>
  <si>
    <t>Diogo Pereira</t>
  </si>
  <si>
    <t>POR0131</t>
  </si>
  <si>
    <t>José Trindade</t>
  </si>
  <si>
    <t>POR0173</t>
  </si>
  <si>
    <t>Pedro Trindade</t>
  </si>
  <si>
    <t>POR0196</t>
  </si>
  <si>
    <t>Tomás Trindade</t>
  </si>
  <si>
    <t>POR0197</t>
  </si>
  <si>
    <t>Maria João  Silva</t>
  </si>
  <si>
    <t>POR0182</t>
  </si>
  <si>
    <t>Rui Mendes</t>
  </si>
  <si>
    <t>POR0153</t>
  </si>
  <si>
    <t>Tomás Santos</t>
  </si>
  <si>
    <t>POR0186</t>
  </si>
  <si>
    <t>Santiago Pereira</t>
  </si>
  <si>
    <t>POR0184</t>
  </si>
  <si>
    <t>João Pascoal</t>
  </si>
  <si>
    <t>POR0171</t>
  </si>
  <si>
    <t>Rui Pereira</t>
  </si>
  <si>
    <t>POR0209</t>
  </si>
  <si>
    <t>Miguel Amaro</t>
  </si>
  <si>
    <t>POR0053</t>
  </si>
  <si>
    <t>André Schubiditze</t>
  </si>
  <si>
    <t>POR0205</t>
  </si>
  <si>
    <t>Francisco Martins</t>
  </si>
  <si>
    <t>POR0187</t>
  </si>
  <si>
    <t>Vasco Henriques</t>
  </si>
  <si>
    <t>POR0145</t>
  </si>
  <si>
    <t>João Rodrigues</t>
  </si>
  <si>
    <t>POR0010</t>
  </si>
  <si>
    <t>Sérgio Silva</t>
  </si>
  <si>
    <t>POR0023</t>
  </si>
  <si>
    <t>João Inácio</t>
  </si>
  <si>
    <t>POR0180</t>
  </si>
  <si>
    <t>Ioannis Kakavas</t>
  </si>
  <si>
    <t>GRE0156</t>
  </si>
  <si>
    <t>Nuno Reis</t>
  </si>
  <si>
    <t>POR0125</t>
  </si>
  <si>
    <t>Abel Rosa</t>
  </si>
  <si>
    <t>POR0124</t>
  </si>
  <si>
    <t>André Jorge</t>
  </si>
  <si>
    <t>POR0192</t>
  </si>
  <si>
    <t>Nuno Alves</t>
  </si>
  <si>
    <t>POR0166</t>
  </si>
  <si>
    <t>Pedro Sampaio</t>
  </si>
  <si>
    <t>POR0167</t>
  </si>
  <si>
    <t>Arlindo Coutinho</t>
  </si>
  <si>
    <t>POR0066</t>
  </si>
  <si>
    <t>Plácido Carbonaro</t>
  </si>
  <si>
    <t>POR0165</t>
  </si>
  <si>
    <t>Carlos Realista</t>
  </si>
  <si>
    <t>POR0198</t>
  </si>
  <si>
    <t>Cláudio Madeira</t>
  </si>
  <si>
    <t>POR0199</t>
  </si>
  <si>
    <t>Bruno Valente</t>
  </si>
  <si>
    <t>POR0033</t>
  </si>
  <si>
    <t>Carlos Oleastro</t>
  </si>
  <si>
    <t>POR0168</t>
  </si>
  <si>
    <t>Francisco Mendes</t>
  </si>
  <si>
    <t>POR0152</t>
  </si>
  <si>
    <t>Sérgio Loureiro</t>
  </si>
  <si>
    <t>POR0056</t>
  </si>
  <si>
    <t>FAL</t>
  </si>
  <si>
    <t>Paulo Gouveia</t>
  </si>
  <si>
    <t>POR0117</t>
  </si>
  <si>
    <t>José Carlos Marques</t>
  </si>
  <si>
    <t>POR0045</t>
  </si>
  <si>
    <t>Vitor Barros</t>
  </si>
  <si>
    <t>POR0067</t>
  </si>
  <si>
    <t>Jaime Silva</t>
  </si>
  <si>
    <t>POR0054</t>
  </si>
  <si>
    <t>Bruno Abreu</t>
  </si>
  <si>
    <t>POR0161</t>
  </si>
  <si>
    <t>João Matos Dias</t>
  </si>
  <si>
    <t>POR0087</t>
  </si>
  <si>
    <t>Pedro Reis</t>
  </si>
  <si>
    <t>POR0071</t>
  </si>
  <si>
    <t>Ricardo Barros</t>
  </si>
  <si>
    <t>POR0136</t>
  </si>
  <si>
    <t>António Tavares</t>
  </si>
  <si>
    <t>POR0147</t>
  </si>
  <si>
    <t>Luís Filipe Horta</t>
  </si>
  <si>
    <t>POR0027</t>
  </si>
  <si>
    <t>Vitorino Ferreira</t>
  </si>
  <si>
    <t>POR0142</t>
  </si>
  <si>
    <t>Rúben Paleta</t>
  </si>
  <si>
    <t>POR0138</t>
  </si>
  <si>
    <t>Vasco Guimarães</t>
  </si>
  <si>
    <t>POR0055</t>
  </si>
  <si>
    <t>VAL</t>
  </si>
  <si>
    <t>Paulo Português</t>
  </si>
  <si>
    <t>POR0017</t>
  </si>
  <si>
    <t>João Nunes</t>
  </si>
  <si>
    <t>POR0061</t>
  </si>
  <si>
    <t>João Feiteira</t>
  </si>
  <si>
    <t>POR0150</t>
  </si>
  <si>
    <t xml:space="preserve">Rodrigo Eira </t>
  </si>
  <si>
    <t>POR0155</t>
  </si>
  <si>
    <t>João David</t>
  </si>
  <si>
    <t>POR0154</t>
  </si>
  <si>
    <t>Gonçalo Vieira</t>
  </si>
  <si>
    <t>POR0156</t>
  </si>
  <si>
    <t>Matilde Henriques</t>
  </si>
  <si>
    <t>POR0157</t>
  </si>
  <si>
    <t>Guilherme Mendonça</t>
  </si>
  <si>
    <t>POR0158</t>
  </si>
  <si>
    <t>Pedro Pinto</t>
  </si>
  <si>
    <t>POR0214</t>
  </si>
  <si>
    <t>Bernardo Cardoso</t>
  </si>
  <si>
    <t>POR0160</t>
  </si>
  <si>
    <t>Média de atletas por prova</t>
  </si>
  <si>
    <t>1º Classificado 2º</t>
  </si>
  <si>
    <t>1º Classificado 3º</t>
  </si>
  <si>
    <t>2º Classificado 2º</t>
  </si>
  <si>
    <t>2º Classificado 3º</t>
  </si>
  <si>
    <t>3º Classificado 2º</t>
  </si>
  <si>
    <t>3º Classificado 3º</t>
  </si>
  <si>
    <t>4º Classificado 2º</t>
  </si>
  <si>
    <t>4º Classificado 3º</t>
  </si>
  <si>
    <t>5º Classificado 2º</t>
  </si>
  <si>
    <t>5º Classificado 3º</t>
  </si>
  <si>
    <t>6º Classificado 2º</t>
  </si>
  <si>
    <t>6º Classificado 3º</t>
  </si>
  <si>
    <t>7º Classificado 2º</t>
  </si>
  <si>
    <t>7º Classificado3º</t>
  </si>
  <si>
    <t>8º Classificado 2º</t>
  </si>
  <si>
    <t>8º Classificado 3º</t>
  </si>
  <si>
    <t>9º Classificado 2º</t>
  </si>
  <si>
    <t>9º Classificado 3º</t>
  </si>
  <si>
    <t>10º Classificado 2º</t>
  </si>
  <si>
    <t>10º Classificado 3</t>
  </si>
  <si>
    <t>RANKING VETERANOS</t>
  </si>
  <si>
    <t>Nome do Jogador</t>
  </si>
  <si>
    <t>Paulo Sobral</t>
  </si>
  <si>
    <t>POR0203</t>
  </si>
  <si>
    <t>Virgílio Nogueira</t>
  </si>
  <si>
    <t>POR0202</t>
  </si>
  <si>
    <t>6ª</t>
  </si>
  <si>
    <t>RANKING SUB-19</t>
  </si>
  <si>
    <t xml:space="preserve">Bruno Lima </t>
  </si>
  <si>
    <t>POR0221</t>
  </si>
  <si>
    <t>Zarco</t>
  </si>
  <si>
    <t>Diogo Mendes</t>
  </si>
  <si>
    <t>POR0217</t>
  </si>
  <si>
    <t>Afonso Costa</t>
  </si>
  <si>
    <t>POR0223</t>
  </si>
  <si>
    <t>Tiago Magno</t>
  </si>
  <si>
    <t>POR0215</t>
  </si>
  <si>
    <t>David Santos</t>
  </si>
  <si>
    <t>POR0219</t>
  </si>
  <si>
    <t>Beatriz Oliveira</t>
  </si>
  <si>
    <t>POR0216</t>
  </si>
  <si>
    <t>António Sampaio</t>
  </si>
  <si>
    <t>POR0218</t>
  </si>
  <si>
    <t>POR0206</t>
  </si>
  <si>
    <t>Gil Amaro</t>
  </si>
  <si>
    <t>POR0162</t>
  </si>
  <si>
    <t>Carmo Costa</t>
  </si>
  <si>
    <t>POR0208</t>
  </si>
  <si>
    <t>Pedro Amaro</t>
  </si>
  <si>
    <t>POR0163</t>
  </si>
  <si>
    <t>RANKING SUB-12</t>
  </si>
  <si>
    <t>Martim Sena</t>
  </si>
  <si>
    <t>POR0229</t>
  </si>
  <si>
    <t xml:space="preserve">Luis Garcia </t>
  </si>
  <si>
    <t>POR0220</t>
  </si>
  <si>
    <t>Ana Rita Noronha</t>
  </si>
  <si>
    <t>POR0222</t>
  </si>
  <si>
    <t>Guilherme Santos</t>
  </si>
  <si>
    <t>POR0224</t>
  </si>
  <si>
    <t>Tomás Albuquerque</t>
  </si>
  <si>
    <t>POR0185</t>
  </si>
  <si>
    <t>Tiago Figueiredo</t>
  </si>
  <si>
    <t>POR0211</t>
  </si>
  <si>
    <t>Afonso Gouveia</t>
  </si>
  <si>
    <t>POR0210</t>
  </si>
  <si>
    <t>André Correia</t>
  </si>
  <si>
    <t>POR0183</t>
  </si>
  <si>
    <t>Duarte Valério</t>
  </si>
  <si>
    <t>POR0190</t>
  </si>
  <si>
    <t>Rui Peres</t>
  </si>
  <si>
    <t>Júlia Mendes</t>
  </si>
  <si>
    <t>POR0188</t>
  </si>
  <si>
    <t>Guilherme Dias</t>
  </si>
  <si>
    <t>POR0193</t>
  </si>
  <si>
    <t>Lucas Almeida</t>
  </si>
  <si>
    <t>POR0189</t>
  </si>
  <si>
    <t>Matilde Carbonaro</t>
  </si>
  <si>
    <t>POR0200</t>
  </si>
  <si>
    <t>6º</t>
  </si>
  <si>
    <t>7º</t>
  </si>
  <si>
    <t>RANKING SENHORAS</t>
  </si>
  <si>
    <t>Matilde Plácido</t>
  </si>
  <si>
    <t>Época 2014/15</t>
  </si>
  <si>
    <t>RANKING SUB-16</t>
  </si>
  <si>
    <t>RANKING SUB-20</t>
  </si>
  <si>
    <t>Inês Pinho</t>
  </si>
  <si>
    <t>Salvador Moura</t>
  </si>
  <si>
    <t>POR0231</t>
  </si>
  <si>
    <t>POR0230</t>
  </si>
  <si>
    <t>Francisca Cruz</t>
  </si>
  <si>
    <t>João Alves</t>
  </si>
  <si>
    <t>Martim Ribeiro</t>
  </si>
  <si>
    <t>Gabriel Bento</t>
  </si>
  <si>
    <t>Henriques Ãcuna</t>
  </si>
  <si>
    <t>Miguel Leitão</t>
  </si>
  <si>
    <t>Duarte Marques</t>
  </si>
  <si>
    <t>POR0232</t>
  </si>
  <si>
    <t>POR0233</t>
  </si>
  <si>
    <t>POR0234</t>
  </si>
  <si>
    <t>POR0235</t>
  </si>
  <si>
    <t>POR0236</t>
  </si>
  <si>
    <t>POR0237</t>
  </si>
  <si>
    <t>POR0238</t>
  </si>
  <si>
    <t>Tomás Ribeiro</t>
  </si>
  <si>
    <t>Alexandre Kushmyruk</t>
  </si>
  <si>
    <t>POR0239</t>
  </si>
  <si>
    <t>POR0240</t>
  </si>
  <si>
    <t>POR0246</t>
  </si>
  <si>
    <t>Tomás Amaro</t>
  </si>
  <si>
    <t>Dener Silva</t>
  </si>
  <si>
    <t>POR0247</t>
  </si>
  <si>
    <t>Época 2022 (50%)</t>
  </si>
  <si>
    <t>Época 2023</t>
  </si>
  <si>
    <t>Carlos Ricardo</t>
  </si>
  <si>
    <t>POR0248</t>
  </si>
  <si>
    <t xml:space="preserve">Diogenes Herculano </t>
  </si>
  <si>
    <t>POR0245</t>
  </si>
  <si>
    <t>Carlos Sousa</t>
  </si>
  <si>
    <t>Alexandre Fontes</t>
  </si>
  <si>
    <t>Época 2023 (50%)</t>
  </si>
  <si>
    <t>Francisco Bento</t>
  </si>
  <si>
    <t>Afonso Monge</t>
  </si>
  <si>
    <t>Daniel Dias</t>
  </si>
  <si>
    <t>Dinis Pais</t>
  </si>
  <si>
    <t>Mateus Santos</t>
  </si>
  <si>
    <t>SDA</t>
  </si>
  <si>
    <t>SAO</t>
  </si>
  <si>
    <t>SCB</t>
  </si>
  <si>
    <t>CCL</t>
  </si>
  <si>
    <t>POR0249</t>
  </si>
  <si>
    <t>Tomás Ferreira</t>
  </si>
  <si>
    <t>Gustavo Mamede</t>
  </si>
  <si>
    <t>RELAÇÃO DE PROVAS HOMOLOGADAS – 2024/2025</t>
  </si>
  <si>
    <t>Época 2024/2025</t>
  </si>
  <si>
    <t>Época 2023-2024 (50%)</t>
  </si>
  <si>
    <t>Época 2023/2024 (50%)</t>
  </si>
  <si>
    <t>Época 2023-2024</t>
  </si>
  <si>
    <t>Época 2024/25</t>
  </si>
  <si>
    <t>Época 2023/24(50%)</t>
  </si>
  <si>
    <t>OPEN NACIONAL DE CASCAIS 2024</t>
  </si>
  <si>
    <t>OPEN</t>
  </si>
  <si>
    <t>Nacional</t>
  </si>
  <si>
    <t>Open Natal</t>
  </si>
  <si>
    <t>Open Nacional Natal</t>
  </si>
  <si>
    <t>Open/Sub12</t>
  </si>
  <si>
    <t>Kevin Ferreira</t>
  </si>
  <si>
    <t>Francisca Cardosa</t>
  </si>
  <si>
    <t>Henrique Santos</t>
  </si>
  <si>
    <t>Gabriel Pereira</t>
  </si>
  <si>
    <t>Guilherme Duarte</t>
  </si>
  <si>
    <t>Open dos Reis</t>
  </si>
  <si>
    <t>Open/Sub12/16</t>
  </si>
  <si>
    <t>01 de Fevereiro de 2025</t>
  </si>
  <si>
    <t>Open Reis</t>
  </si>
  <si>
    <t>Miguel Afonso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</si>
</sst>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5">
    <font>
      <sz val="10"/>
      <color rgb="FF000000"/>
      <name val="Arial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b/>
      <u/>
      <sz val="10"/>
      <color theme="1"/>
      <name val="Arial"/>
      <family val="2"/>
    </font>
    <font>
      <sz val="9"/>
      <color rgb="FFFF0000"/>
      <name val="Arial"/>
      <family val="2"/>
    </font>
    <font>
      <sz val="10"/>
      <color rgb="FF339966"/>
      <name val="Arial"/>
      <family val="2"/>
    </font>
    <font>
      <sz val="9"/>
      <color rgb="FF0066CC"/>
      <name val="Arial"/>
      <family val="2"/>
    </font>
    <font>
      <b/>
      <sz val="9"/>
      <color rgb="FF333333"/>
      <name val="Arial"/>
      <family val="2"/>
    </font>
    <font>
      <sz val="8"/>
      <color theme="0"/>
      <name val="Arial"/>
      <family val="2"/>
    </font>
    <font>
      <sz val="9"/>
      <color rgb="FF000000"/>
      <name val="Arial"/>
      <family val="2"/>
    </font>
    <font>
      <sz val="9"/>
      <color rgb="FF4F6128"/>
      <name val="Arial"/>
      <family val="2"/>
    </font>
    <font>
      <sz val="9"/>
      <color rgb="FF993300"/>
      <name val="Arial"/>
      <family val="2"/>
    </font>
    <font>
      <sz val="9"/>
      <color theme="1"/>
      <name val="Arial"/>
      <family val="2"/>
    </font>
    <font>
      <sz val="9"/>
      <color rgb="FF003300"/>
      <name val="Arial"/>
      <family val="2"/>
    </font>
    <font>
      <b/>
      <sz val="10"/>
      <color rgb="FF333333"/>
      <name val="Arial"/>
      <family val="2"/>
    </font>
    <font>
      <sz val="8"/>
      <color rgb="FF000000"/>
      <name val="Arial"/>
      <family val="2"/>
    </font>
    <font>
      <sz val="9"/>
      <color rgb="FF800080"/>
      <name val="Arial"/>
      <family val="2"/>
    </font>
    <font>
      <sz val="9"/>
      <color theme="7"/>
      <name val="Arial"/>
      <family val="2"/>
    </font>
    <font>
      <sz val="9"/>
      <color rgb="FF00FF00"/>
      <name val="Arial"/>
      <family val="2"/>
    </font>
    <font>
      <sz val="9"/>
      <color rgb="FF808080"/>
      <name val="Arial"/>
      <family val="2"/>
    </font>
    <font>
      <sz val="9"/>
      <color rgb="FF0000FF"/>
      <name val="Arial"/>
      <family val="2"/>
    </font>
    <font>
      <sz val="9"/>
      <color rgb="FF008000"/>
      <name val="Arial"/>
      <family val="2"/>
    </font>
    <font>
      <sz val="11"/>
      <color rgb="FF333333"/>
      <name val="Helvetica Neue"/>
    </font>
    <font>
      <sz val="9"/>
      <color rgb="FFB3B3B3"/>
      <name val="Arial"/>
      <family val="2"/>
    </font>
    <font>
      <sz val="10"/>
      <color rgb="FF008000"/>
      <name val="Arial"/>
      <family val="2"/>
    </font>
    <font>
      <sz val="9"/>
      <color rgb="FF00B0F0"/>
      <name val="Arial"/>
      <family val="2"/>
    </font>
    <font>
      <sz val="10"/>
      <color rgb="FF333333"/>
      <name val="Arial"/>
      <family val="2"/>
    </font>
    <font>
      <sz val="9"/>
      <color rgb="FF5F497A"/>
      <name val="Arial"/>
      <family val="2"/>
    </font>
    <font>
      <sz val="8"/>
      <name val="Arial"/>
      <family val="2"/>
    </font>
    <font>
      <sz val="7"/>
      <color rgb="FF333333"/>
      <name val="Helvetica"/>
    </font>
    <font>
      <sz val="10"/>
      <color rgb="FF000000"/>
      <name val="Arial"/>
      <family val="2"/>
    </font>
    <font>
      <sz val="8"/>
      <name val="Arial"/>
    </font>
    <font>
      <sz val="8"/>
      <color rgb="FFFF0000"/>
      <name val="Arial"/>
      <family val="2"/>
    </font>
    <font>
      <sz val="7"/>
      <color rgb="FF111111"/>
      <name val="Helvetica"/>
    </font>
    <font>
      <b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B6DDE8"/>
        <bgColor rgb="FFB6DDE8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theme="7"/>
        <bgColor theme="7"/>
      </patternFill>
    </fill>
    <fill>
      <patternFill patternType="solid">
        <fgColor rgb="FFBFBFBF"/>
        <bgColor rgb="FFBFBFBF"/>
      </patternFill>
    </fill>
    <fill>
      <patternFill patternType="solid">
        <fgColor rgb="FF953734"/>
        <bgColor rgb="FF953734"/>
      </patternFill>
    </fill>
    <fill>
      <patternFill patternType="solid">
        <fgColor rgb="FF00B050"/>
        <bgColor rgb="FF00B050"/>
      </patternFill>
    </fill>
    <fill>
      <patternFill patternType="solid">
        <fgColor theme="1"/>
        <bgColor theme="1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6" xfId="0" applyFont="1" applyFill="1" applyBorder="1" applyAlignment="1">
      <alignment horizontal="left"/>
    </xf>
    <xf numFmtId="164" fontId="4" fillId="3" borderId="6" xfId="0" applyNumberFormat="1" applyFont="1" applyFill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5" xfId="0" applyFont="1" applyBorder="1"/>
    <xf numFmtId="0" fontId="6" fillId="2" borderId="5" xfId="0" applyFont="1" applyFill="1" applyBorder="1"/>
    <xf numFmtId="0" fontId="9" fillId="4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top"/>
    </xf>
    <xf numFmtId="9" fontId="0" fillId="5" borderId="5" xfId="0" applyNumberFormat="1" applyFill="1" applyBorder="1" applyAlignment="1">
      <alignment horizontal="center" vertical="top"/>
    </xf>
    <xf numFmtId="9" fontId="6" fillId="0" borderId="0" xfId="0" applyNumberFormat="1" applyFont="1"/>
    <xf numFmtId="0" fontId="10" fillId="0" borderId="0" xfId="0" applyFont="1"/>
    <xf numFmtId="0" fontId="0" fillId="3" borderId="5" xfId="0" applyFill="1" applyBorder="1" applyAlignment="1">
      <alignment horizontal="center" vertical="top"/>
    </xf>
    <xf numFmtId="9" fontId="6" fillId="3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1" fillId="0" borderId="0" xfId="0" applyFont="1"/>
    <xf numFmtId="0" fontId="6" fillId="0" borderId="18" xfId="0" applyFont="1" applyBorder="1"/>
    <xf numFmtId="0" fontId="6" fillId="0" borderId="0" xfId="0" applyFont="1" applyAlignment="1">
      <alignment horizontal="center" wrapText="1"/>
    </xf>
    <xf numFmtId="0" fontId="6" fillId="0" borderId="22" xfId="0" applyFont="1" applyBorder="1"/>
    <xf numFmtId="0" fontId="0" fillId="2" borderId="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15" fillId="6" borderId="5" xfId="0" applyFont="1" applyFill="1" applyBorder="1" applyAlignment="1">
      <alignment horizontal="right"/>
    </xf>
    <xf numFmtId="0" fontId="16" fillId="0" borderId="5" xfId="0" applyFont="1" applyBorder="1" applyAlignment="1">
      <alignment horizontal="center"/>
    </xf>
    <xf numFmtId="1" fontId="9" fillId="3" borderId="5" xfId="0" applyNumberFormat="1" applyFont="1" applyFill="1" applyBorder="1" applyAlignment="1">
      <alignment horizontal="right"/>
    </xf>
    <xf numFmtId="1" fontId="17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left"/>
    </xf>
    <xf numFmtId="1" fontId="4" fillId="3" borderId="5" xfId="0" applyNumberFormat="1" applyFont="1" applyFill="1" applyBorder="1" applyAlignment="1">
      <alignment horizontal="center"/>
    </xf>
    <xf numFmtId="1" fontId="18" fillId="0" borderId="5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0" fillId="0" borderId="5" xfId="0" applyBorder="1"/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9" fillId="7" borderId="6" xfId="0" applyFont="1" applyFill="1" applyBorder="1" applyAlignment="1">
      <alignment horizontal="left"/>
    </xf>
    <xf numFmtId="0" fontId="6" fillId="7" borderId="6" xfId="0" applyFont="1" applyFill="1" applyBorder="1"/>
    <xf numFmtId="1" fontId="9" fillId="7" borderId="6" xfId="0" applyNumberFormat="1" applyFont="1" applyFill="1" applyBorder="1" applyAlignment="1">
      <alignment horizontal="right"/>
    </xf>
    <xf numFmtId="0" fontId="9" fillId="7" borderId="6" xfId="0" applyFont="1" applyFill="1" applyBorder="1"/>
    <xf numFmtId="1" fontId="18" fillId="8" borderId="5" xfId="0" applyNumberFormat="1" applyFont="1" applyFill="1" applyBorder="1" applyAlignment="1">
      <alignment horizontal="center"/>
    </xf>
    <xf numFmtId="1" fontId="18" fillId="8" borderId="6" xfId="0" applyNumberFormat="1" applyFont="1" applyFill="1" applyBorder="1" applyAlignment="1">
      <alignment horizontal="center"/>
    </xf>
    <xf numFmtId="1" fontId="18" fillId="8" borderId="5" xfId="0" applyNumberFormat="1" applyFont="1" applyFill="1" applyBorder="1" applyAlignment="1">
      <alignment horizontal="left"/>
    </xf>
    <xf numFmtId="1" fontId="4" fillId="9" borderId="5" xfId="0" applyNumberFormat="1" applyFont="1" applyFill="1" applyBorder="1" applyAlignment="1">
      <alignment horizontal="center"/>
    </xf>
    <xf numFmtId="1" fontId="4" fillId="9" borderId="6" xfId="0" applyNumberFormat="1" applyFont="1" applyFill="1" applyBorder="1" applyAlignment="1">
      <alignment horizontal="center"/>
    </xf>
    <xf numFmtId="1" fontId="4" fillId="9" borderId="5" xfId="0" applyNumberFormat="1" applyFont="1" applyFill="1" applyBorder="1" applyAlignment="1">
      <alignment horizontal="left"/>
    </xf>
    <xf numFmtId="1" fontId="4" fillId="10" borderId="5" xfId="0" applyNumberFormat="1" applyFont="1" applyFill="1" applyBorder="1" applyAlignment="1">
      <alignment horizontal="center"/>
    </xf>
    <xf numFmtId="1" fontId="4" fillId="10" borderId="6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left"/>
    </xf>
    <xf numFmtId="1" fontId="4" fillId="11" borderId="5" xfId="0" applyNumberFormat="1" applyFont="1" applyFill="1" applyBorder="1" applyAlignment="1">
      <alignment horizontal="center"/>
    </xf>
    <xf numFmtId="1" fontId="4" fillId="11" borderId="6" xfId="0" applyNumberFormat="1" applyFont="1" applyFill="1" applyBorder="1" applyAlignment="1">
      <alignment horizontal="center"/>
    </xf>
    <xf numFmtId="1" fontId="4" fillId="11" borderId="5" xfId="0" applyNumberFormat="1" applyFont="1" applyFill="1" applyBorder="1" applyAlignment="1">
      <alignment horizontal="left"/>
    </xf>
    <xf numFmtId="1" fontId="4" fillId="12" borderId="5" xfId="0" applyNumberFormat="1" applyFont="1" applyFill="1" applyBorder="1" applyAlignment="1">
      <alignment horizontal="center"/>
    </xf>
    <xf numFmtId="1" fontId="4" fillId="12" borderId="6" xfId="0" applyNumberFormat="1" applyFont="1" applyFill="1" applyBorder="1" applyAlignment="1">
      <alignment horizontal="center"/>
    </xf>
    <xf numFmtId="1" fontId="4" fillId="12" borderId="5" xfId="0" applyNumberFormat="1" applyFont="1" applyFill="1" applyBorder="1" applyAlignment="1">
      <alignment horizontal="left"/>
    </xf>
    <xf numFmtId="1" fontId="18" fillId="13" borderId="5" xfId="0" applyNumberFormat="1" applyFont="1" applyFill="1" applyBorder="1" applyAlignment="1">
      <alignment horizontal="center"/>
    </xf>
    <xf numFmtId="1" fontId="18" fillId="13" borderId="6" xfId="0" applyNumberFormat="1" applyFont="1" applyFill="1" applyBorder="1" applyAlignment="1">
      <alignment horizontal="center"/>
    </xf>
    <xf numFmtId="1" fontId="18" fillId="14" borderId="5" xfId="0" applyNumberFormat="1" applyFont="1" applyFill="1" applyBorder="1" applyAlignment="1">
      <alignment horizontal="center"/>
    </xf>
    <xf numFmtId="1" fontId="18" fillId="14" borderId="6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vertical="center"/>
    </xf>
    <xf numFmtId="0" fontId="22" fillId="0" borderId="5" xfId="0" applyFont="1" applyBorder="1"/>
    <xf numFmtId="0" fontId="19" fillId="0" borderId="5" xfId="0" applyFont="1" applyBorder="1"/>
    <xf numFmtId="0" fontId="23" fillId="0" borderId="5" xfId="0" applyFont="1" applyBorder="1" applyAlignment="1">
      <alignment horizontal="center"/>
    </xf>
    <xf numFmtId="1" fontId="24" fillId="0" borderId="5" xfId="0" applyNumberFormat="1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1" fontId="25" fillId="3" borderId="5" xfId="0" applyNumberFormat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9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30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2" fillId="0" borderId="5" xfId="0" applyFont="1" applyBorder="1"/>
    <xf numFmtId="0" fontId="19" fillId="0" borderId="0" xfId="0" applyFont="1" applyAlignment="1">
      <alignment horizontal="left"/>
    </xf>
    <xf numFmtId="0" fontId="33" fillId="0" borderId="5" xfId="0" applyFont="1" applyBorder="1" applyAlignment="1">
      <alignment horizontal="center"/>
    </xf>
    <xf numFmtId="0" fontId="22" fillId="0" borderId="0" xfId="0" applyFont="1"/>
    <xf numFmtId="0" fontId="0" fillId="0" borderId="0" xfId="0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18" fillId="13" borderId="5" xfId="0" applyNumberFormat="1" applyFont="1" applyFill="1" applyBorder="1" applyAlignment="1">
      <alignment horizontal="left"/>
    </xf>
    <xf numFmtId="1" fontId="18" fillId="14" borderId="5" xfId="0" applyNumberFormat="1" applyFont="1" applyFill="1" applyBorder="1" applyAlignment="1">
      <alignment horizontal="left"/>
    </xf>
    <xf numFmtId="1" fontId="18" fillId="16" borderId="5" xfId="0" applyNumberFormat="1" applyFont="1" applyFill="1" applyBorder="1" applyAlignment="1">
      <alignment horizontal="left"/>
    </xf>
    <xf numFmtId="1" fontId="18" fillId="17" borderId="5" xfId="0" applyNumberFormat="1" applyFont="1" applyFill="1" applyBorder="1" applyAlignment="1">
      <alignment horizontal="left"/>
    </xf>
    <xf numFmtId="1" fontId="18" fillId="18" borderId="5" xfId="0" applyNumberFormat="1" applyFont="1" applyFill="1" applyBorder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1" fontId="22" fillId="0" borderId="0" xfId="0" applyNumberFormat="1" applyFont="1" applyAlignment="1">
      <alignment horizontal="right"/>
    </xf>
    <xf numFmtId="1" fontId="19" fillId="0" borderId="5" xfId="0" applyNumberFormat="1" applyFont="1" applyBorder="1" applyAlignment="1">
      <alignment horizontal="right"/>
    </xf>
    <xf numFmtId="1" fontId="6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6" borderId="5" xfId="0" applyFont="1" applyFill="1" applyBorder="1"/>
    <xf numFmtId="0" fontId="6" fillId="0" borderId="16" xfId="0" applyFont="1" applyBorder="1"/>
    <xf numFmtId="1" fontId="9" fillId="3" borderId="34" xfId="0" applyNumberFormat="1" applyFont="1" applyFill="1" applyBorder="1" applyAlignment="1">
      <alignment horizontal="right"/>
    </xf>
    <xf numFmtId="1" fontId="6" fillId="0" borderId="16" xfId="0" applyNumberFormat="1" applyFont="1" applyBorder="1"/>
    <xf numFmtId="0" fontId="6" fillId="15" borderId="5" xfId="0" applyFont="1" applyFill="1" applyBorder="1"/>
    <xf numFmtId="0" fontId="35" fillId="0" borderId="5" xfId="0" applyFont="1" applyBorder="1" applyAlignment="1">
      <alignment horizontal="center"/>
    </xf>
    <xf numFmtId="1" fontId="19" fillId="0" borderId="5" xfId="0" applyNumberFormat="1" applyFont="1" applyBorder="1"/>
    <xf numFmtId="1" fontId="22" fillId="0" borderId="5" xfId="0" applyNumberFormat="1" applyFont="1" applyBorder="1" applyAlignment="1">
      <alignment horizontal="right"/>
    </xf>
    <xf numFmtId="1" fontId="25" fillId="0" borderId="5" xfId="0" applyNumberFormat="1" applyFont="1" applyBorder="1" applyAlignment="1">
      <alignment horizontal="center"/>
    </xf>
    <xf numFmtId="0" fontId="6" fillId="4" borderId="3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" fontId="6" fillId="0" borderId="11" xfId="0" applyNumberFormat="1" applyFont="1" applyBorder="1"/>
    <xf numFmtId="1" fontId="4" fillId="3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 vertical="center"/>
    </xf>
    <xf numFmtId="1" fontId="4" fillId="3" borderId="3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6" fillId="0" borderId="5" xfId="0" applyFont="1" applyBorder="1" applyAlignment="1">
      <alignment wrapText="1"/>
    </xf>
    <xf numFmtId="1" fontId="19" fillId="0" borderId="5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1" fontId="19" fillId="0" borderId="16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3" borderId="34" xfId="0" applyNumberFormat="1" applyFont="1" applyFill="1" applyBorder="1" applyAlignment="1">
      <alignment horizontal="center"/>
    </xf>
    <xf numFmtId="0" fontId="0" fillId="0" borderId="17" xfId="0" applyBorder="1"/>
    <xf numFmtId="0" fontId="21" fillId="0" borderId="23" xfId="0" applyFont="1" applyBorder="1" applyAlignment="1">
      <alignment horizontal="center"/>
    </xf>
    <xf numFmtId="0" fontId="32" fillId="0" borderId="17" xfId="0" applyFont="1" applyBorder="1"/>
    <xf numFmtId="0" fontId="29" fillId="0" borderId="23" xfId="0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4" fillId="4" borderId="5" xfId="0" applyFont="1" applyFill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0" fillId="6" borderId="5" xfId="0" applyFill="1" applyBorder="1"/>
    <xf numFmtId="1" fontId="22" fillId="0" borderId="5" xfId="0" applyNumberFormat="1" applyFont="1" applyBorder="1" applyAlignment="1">
      <alignment horizontal="left"/>
    </xf>
    <xf numFmtId="1" fontId="38" fillId="19" borderId="39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center"/>
    </xf>
    <xf numFmtId="1" fontId="18" fillId="0" borderId="39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" fontId="6" fillId="0" borderId="39" xfId="0" applyNumberFormat="1" applyFont="1" applyBorder="1" applyAlignment="1">
      <alignment horizontal="right"/>
    </xf>
    <xf numFmtId="1" fontId="38" fillId="19" borderId="5" xfId="0" applyNumberFormat="1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0" fontId="19" fillId="0" borderId="0" xfId="0" applyFont="1"/>
    <xf numFmtId="1" fontId="9" fillId="0" borderId="6" xfId="0" applyNumberFormat="1" applyFont="1" applyBorder="1" applyAlignment="1">
      <alignment horizontal="right"/>
    </xf>
    <xf numFmtId="0" fontId="9" fillId="0" borderId="6" xfId="0" applyFont="1" applyBorder="1"/>
    <xf numFmtId="0" fontId="6" fillId="0" borderId="17" xfId="0" applyFont="1" applyBorder="1"/>
    <xf numFmtId="0" fontId="14" fillId="0" borderId="23" xfId="0" applyFont="1" applyBorder="1" applyAlignment="1">
      <alignment horizontal="center"/>
    </xf>
    <xf numFmtId="1" fontId="4" fillId="0" borderId="39" xfId="0" applyNumberFormat="1" applyFont="1" applyBorder="1" applyAlignment="1">
      <alignment horizontal="center" vertical="center"/>
    </xf>
    <xf numFmtId="1" fontId="4" fillId="3" borderId="39" xfId="0" applyNumberFormat="1" applyFont="1" applyFill="1" applyBorder="1" applyAlignment="1">
      <alignment horizontal="center" vertical="center"/>
    </xf>
    <xf numFmtId="0" fontId="6" fillId="0" borderId="6" xfId="0" applyFont="1" applyBorder="1"/>
    <xf numFmtId="0" fontId="22" fillId="0" borderId="16" xfId="0" applyFont="1" applyBorder="1"/>
    <xf numFmtId="1" fontId="4" fillId="0" borderId="37" xfId="0" applyNumberFormat="1" applyFont="1" applyBorder="1" applyAlignment="1">
      <alignment horizontal="center"/>
    </xf>
    <xf numFmtId="1" fontId="4" fillId="3" borderId="37" xfId="0" applyNumberFormat="1" applyFont="1" applyFill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40" fillId="0" borderId="5" xfId="0" applyFont="1" applyBorder="1"/>
    <xf numFmtId="14" fontId="38" fillId="0" borderId="39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23" xfId="0" applyFont="1" applyBorder="1" applyAlignment="1">
      <alignment horizontal="center"/>
    </xf>
    <xf numFmtId="1" fontId="18" fillId="0" borderId="39" xfId="0" applyNumberFormat="1" applyFont="1" applyBorder="1" applyAlignment="1">
      <alignment horizontal="left"/>
    </xf>
    <xf numFmtId="1" fontId="38" fillId="0" borderId="39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center"/>
    </xf>
    <xf numFmtId="0" fontId="40" fillId="0" borderId="0" xfId="0" applyFont="1"/>
    <xf numFmtId="0" fontId="40" fillId="0" borderId="5" xfId="0" applyFont="1" applyBorder="1" applyAlignment="1">
      <alignment horizontal="left"/>
    </xf>
    <xf numFmtId="0" fontId="36" fillId="0" borderId="5" xfId="0" applyFont="1" applyBorder="1"/>
    <xf numFmtId="0" fontId="28" fillId="0" borderId="17" xfId="0" applyFont="1" applyBorder="1" applyAlignment="1">
      <alignment horizontal="center"/>
    </xf>
    <xf numFmtId="0" fontId="6" fillId="0" borderId="37" xfId="0" applyFont="1" applyBorder="1"/>
    <xf numFmtId="0" fontId="0" fillId="0" borderId="37" xfId="0" applyBorder="1"/>
    <xf numFmtId="0" fontId="6" fillId="0" borderId="37" xfId="0" applyFont="1" applyBorder="1" applyAlignment="1">
      <alignment horizontal="center"/>
    </xf>
    <xf numFmtId="1" fontId="4" fillId="0" borderId="37" xfId="0" applyNumberFormat="1" applyFont="1" applyBorder="1" applyAlignment="1">
      <alignment horizontal="center" vertical="center"/>
    </xf>
    <xf numFmtId="1" fontId="4" fillId="3" borderId="37" xfId="0" applyNumberFormat="1" applyFont="1" applyFill="1" applyBorder="1" applyAlignment="1">
      <alignment horizontal="center" vertical="center"/>
    </xf>
    <xf numFmtId="0" fontId="32" fillId="0" borderId="37" xfId="0" applyFont="1" applyBorder="1"/>
    <xf numFmtId="1" fontId="6" fillId="0" borderId="0" xfId="0" applyNumberFormat="1" applyFont="1" applyAlignment="1">
      <alignment horizontal="center"/>
    </xf>
    <xf numFmtId="1" fontId="10" fillId="0" borderId="0" xfId="0" applyNumberFormat="1" applyFont="1"/>
    <xf numFmtId="0" fontId="14" fillId="0" borderId="5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1" fontId="38" fillId="0" borderId="16" xfId="0" applyNumberFormat="1" applyFont="1" applyBorder="1" applyAlignment="1">
      <alignment horizontal="center"/>
    </xf>
    <xf numFmtId="1" fontId="38" fillId="19" borderId="34" xfId="0" applyNumberFormat="1" applyFont="1" applyFill="1" applyBorder="1" applyAlignment="1">
      <alignment horizontal="center"/>
    </xf>
    <xf numFmtId="1" fontId="44" fillId="0" borderId="5" xfId="0" applyNumberFormat="1" applyFont="1" applyBorder="1" applyAlignment="1">
      <alignment horizontal="center"/>
    </xf>
    <xf numFmtId="0" fontId="19" fillId="0" borderId="16" xfId="0" applyFont="1" applyBorder="1" applyAlignment="1">
      <alignment horizontal="left"/>
    </xf>
    <xf numFmtId="1" fontId="18" fillId="0" borderId="0" xfId="0" applyNumberFormat="1" applyFont="1" applyAlignment="1">
      <alignment horizontal="center"/>
    </xf>
    <xf numFmtId="1" fontId="38" fillId="0" borderId="39" xfId="0" applyNumberFormat="1" applyFont="1" applyBorder="1" applyAlignment="1">
      <alignment horizontal="center"/>
    </xf>
    <xf numFmtId="1" fontId="42" fillId="0" borderId="5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left"/>
    </xf>
    <xf numFmtId="0" fontId="6" fillId="0" borderId="39" xfId="0" applyFont="1" applyBorder="1" applyAlignment="1">
      <alignment horizontal="center"/>
    </xf>
    <xf numFmtId="0" fontId="4" fillId="0" borderId="17" xfId="0" applyFont="1" applyBorder="1"/>
    <xf numFmtId="0" fontId="39" fillId="0" borderId="40" xfId="0" applyFont="1" applyBorder="1"/>
    <xf numFmtId="0" fontId="4" fillId="0" borderId="12" xfId="0" applyFont="1" applyBorder="1"/>
    <xf numFmtId="0" fontId="38" fillId="0" borderId="41" xfId="0" applyFont="1" applyBorder="1"/>
    <xf numFmtId="0" fontId="39" fillId="0" borderId="5" xfId="0" applyFont="1" applyBorder="1"/>
    <xf numFmtId="0" fontId="5" fillId="0" borderId="5" xfId="0" applyFont="1" applyBorder="1"/>
    <xf numFmtId="0" fontId="43" fillId="0" borderId="5" xfId="0" applyFont="1" applyBorder="1"/>
    <xf numFmtId="0" fontId="38" fillId="0" borderId="5" xfId="0" applyFont="1" applyBorder="1"/>
    <xf numFmtId="1" fontId="18" fillId="13" borderId="39" xfId="0" applyNumberFormat="1" applyFont="1" applyFill="1" applyBorder="1" applyAlignment="1">
      <alignment horizontal="center"/>
    </xf>
    <xf numFmtId="1" fontId="4" fillId="10" borderId="39" xfId="0" applyNumberFormat="1" applyFont="1" applyFill="1" applyBorder="1" applyAlignment="1">
      <alignment horizontal="center"/>
    </xf>
    <xf numFmtId="1" fontId="4" fillId="11" borderId="39" xfId="0" applyNumberFormat="1" applyFont="1" applyFill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0" fillId="0" borderId="42" xfId="0" applyBorder="1"/>
    <xf numFmtId="0" fontId="0" fillId="0" borderId="5" xfId="0" applyBorder="1" applyAlignment="1">
      <alignment horizontal="left" vertical="center"/>
    </xf>
    <xf numFmtId="0" fontId="40" fillId="0" borderId="17" xfId="0" applyFont="1" applyBorder="1"/>
    <xf numFmtId="0" fontId="35" fillId="0" borderId="17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25" fillId="0" borderId="39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4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8" fillId="4" borderId="16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8" fillId="4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2" fillId="4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7" fillId="2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0" fillId="5" borderId="16" xfId="0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/>
    </xf>
    <xf numFmtId="0" fontId="38" fillId="20" borderId="39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1" fontId="4" fillId="12" borderId="39" xfId="0" applyNumberFormat="1" applyFont="1" applyFill="1" applyBorder="1" applyAlignment="1">
      <alignment horizontal="center"/>
    </xf>
    <xf numFmtId="0" fontId="32" fillId="0" borderId="16" xfId="0" applyFont="1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32</xdr:row>
      <xdr:rowOff>0</xdr:rowOff>
    </xdr:from>
    <xdr:ext cx="11420475" cy="6457950"/>
    <xdr:pic>
      <xdr:nvPicPr>
        <xdr:cNvPr id="2" name="image1.png" descr="https://www.apsubbuteo.pt/wp-content/uploads/2017/10/Diapositivo5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workbookViewId="0">
      <selection activeCell="B8" sqref="B8"/>
    </sheetView>
  </sheetViews>
  <sheetFormatPr defaultColWidth="14.453125" defaultRowHeight="15" customHeight="1"/>
  <cols>
    <col min="1" max="1" width="54.26953125" customWidth="1"/>
    <col min="2" max="2" width="38.81640625" customWidth="1"/>
    <col min="3" max="3" width="12.7265625" customWidth="1"/>
    <col min="4" max="4" width="12.08984375" customWidth="1"/>
    <col min="5" max="5" width="26.54296875" customWidth="1"/>
    <col min="6" max="26" width="8.7265625" customWidth="1"/>
  </cols>
  <sheetData>
    <row r="1" spans="1:5" ht="12" customHeight="1">
      <c r="A1" s="228" t="s">
        <v>447</v>
      </c>
      <c r="B1" s="229"/>
      <c r="C1" s="229"/>
      <c r="D1" s="229"/>
      <c r="E1" s="230"/>
    </row>
    <row r="2" spans="1:5" ht="1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2" customHeight="1">
      <c r="A3" s="213" t="s">
        <v>454</v>
      </c>
      <c r="B3" s="211" t="s">
        <v>455</v>
      </c>
      <c r="C3" s="3">
        <v>45542</v>
      </c>
      <c r="D3" s="4" t="s">
        <v>456</v>
      </c>
      <c r="E3" s="2"/>
    </row>
    <row r="4" spans="1:5" ht="12" customHeight="1">
      <c r="A4" s="214" t="s">
        <v>458</v>
      </c>
      <c r="B4" s="211" t="s">
        <v>459</v>
      </c>
      <c r="C4" s="3">
        <v>45640</v>
      </c>
      <c r="D4" s="4" t="s">
        <v>456</v>
      </c>
      <c r="E4" s="2"/>
    </row>
    <row r="5" spans="1:5" ht="12" customHeight="1">
      <c r="A5" s="215" t="s">
        <v>465</v>
      </c>
      <c r="B5" s="211" t="s">
        <v>466</v>
      </c>
      <c r="C5" s="3">
        <v>45675</v>
      </c>
      <c r="D5" s="4" t="s">
        <v>456</v>
      </c>
      <c r="E5" s="2"/>
    </row>
    <row r="6" spans="1:5" ht="12" customHeight="1">
      <c r="A6" s="215"/>
      <c r="B6" s="211"/>
      <c r="C6" s="3"/>
      <c r="D6" s="4"/>
      <c r="E6" s="2"/>
    </row>
    <row r="7" spans="1:5" ht="12" customHeight="1">
      <c r="A7" s="215"/>
      <c r="B7" s="211"/>
      <c r="C7" s="3"/>
      <c r="D7" s="4"/>
      <c r="E7" s="2"/>
    </row>
    <row r="8" spans="1:5" ht="12" customHeight="1">
      <c r="A8" s="213"/>
      <c r="B8" s="211"/>
      <c r="C8" s="3"/>
      <c r="D8" s="4"/>
      <c r="E8" s="2"/>
    </row>
    <row r="9" spans="1:5" ht="12" customHeight="1">
      <c r="A9" s="215"/>
      <c r="B9" s="211"/>
      <c r="C9" s="3"/>
      <c r="D9" s="4"/>
      <c r="E9" s="2"/>
    </row>
    <row r="10" spans="1:5" ht="12" customHeight="1">
      <c r="A10" s="216"/>
      <c r="B10" s="212"/>
      <c r="C10" s="178"/>
      <c r="D10" s="4"/>
      <c r="E10" s="2"/>
    </row>
    <row r="11" spans="1:5" ht="12" customHeight="1">
      <c r="A11" s="213"/>
      <c r="B11" s="211"/>
      <c r="C11" s="3"/>
      <c r="D11" s="4"/>
      <c r="E11" s="2"/>
    </row>
    <row r="12" spans="1:5" ht="12" customHeight="1">
      <c r="A12" s="213"/>
      <c r="B12" s="211"/>
      <c r="C12" s="3"/>
      <c r="D12" s="4"/>
      <c r="E12" s="2"/>
    </row>
    <row r="13" spans="1:5" ht="12" customHeight="1">
      <c r="A13" s="2"/>
      <c r="B13" s="211"/>
      <c r="C13" s="3"/>
      <c r="D13" s="4"/>
      <c r="E13" s="2"/>
    </row>
    <row r="14" spans="1:5" ht="12" customHeight="1">
      <c r="A14" s="210"/>
      <c r="B14" s="2"/>
      <c r="C14" s="3"/>
      <c r="D14" s="4"/>
      <c r="E14" s="2"/>
    </row>
    <row r="15" spans="1:5" ht="12" customHeight="1">
      <c r="A15" s="209"/>
      <c r="B15" s="2"/>
      <c r="C15" s="3"/>
      <c r="D15" s="4"/>
      <c r="E15" s="2"/>
    </row>
    <row r="16" spans="1:5" ht="12" customHeight="1">
      <c r="A16" s="2"/>
      <c r="B16" s="2"/>
      <c r="C16" s="3"/>
      <c r="D16" s="4"/>
      <c r="E16" s="2"/>
    </row>
    <row r="17" spans="1:5" ht="12" customHeight="1">
      <c r="A17" s="2"/>
      <c r="B17" s="2"/>
      <c r="C17" s="3"/>
      <c r="D17" s="4"/>
      <c r="E17" s="2"/>
    </row>
    <row r="18" spans="1:5" ht="12" customHeight="1">
      <c r="A18" s="2"/>
      <c r="B18" s="2"/>
      <c r="C18" s="3"/>
      <c r="D18" s="4"/>
      <c r="E18" s="2"/>
    </row>
    <row r="19" spans="1:5" ht="12" customHeight="1">
      <c r="A19" s="2"/>
      <c r="B19" s="2"/>
      <c r="C19" s="3"/>
      <c r="D19" s="4"/>
      <c r="E19" s="2"/>
    </row>
    <row r="20" spans="1:5" ht="12" customHeight="1">
      <c r="A20" s="2"/>
      <c r="B20" s="2"/>
      <c r="C20" s="3"/>
      <c r="D20" s="4"/>
      <c r="E20" s="2"/>
    </row>
    <row r="21" spans="1:5" ht="12" customHeight="1">
      <c r="A21" s="2"/>
      <c r="B21" s="2"/>
      <c r="C21" s="3"/>
      <c r="D21" s="4"/>
      <c r="E21" s="2"/>
    </row>
    <row r="22" spans="1:5" ht="12" customHeight="1">
      <c r="A22" s="2"/>
      <c r="B22" s="2"/>
      <c r="C22" s="3"/>
      <c r="D22" s="4"/>
      <c r="E22" s="2"/>
    </row>
    <row r="23" spans="1:5" ht="12" customHeight="1">
      <c r="A23" s="2"/>
      <c r="B23" s="2"/>
      <c r="C23" s="3"/>
      <c r="D23" s="4"/>
      <c r="E23" s="2"/>
    </row>
    <row r="24" spans="1:5" ht="12" customHeight="1">
      <c r="A24" s="2"/>
      <c r="B24" s="2"/>
      <c r="C24" s="3"/>
      <c r="D24" s="4"/>
      <c r="E24" s="2"/>
    </row>
    <row r="25" spans="1:5" ht="12" customHeight="1">
      <c r="A25" s="5"/>
      <c r="B25" s="5"/>
      <c r="D25" s="6"/>
    </row>
    <row r="26" spans="1:5" ht="12" customHeight="1">
      <c r="A26" s="7" t="s">
        <v>5</v>
      </c>
      <c r="B26" s="5"/>
      <c r="D26" s="6"/>
    </row>
    <row r="27" spans="1:5" ht="12" customHeight="1">
      <c r="A27" s="8" t="s">
        <v>467</v>
      </c>
      <c r="B27" s="5"/>
      <c r="D27" s="6"/>
    </row>
    <row r="28" spans="1:5" ht="12" customHeight="1">
      <c r="A28" s="5"/>
      <c r="B28" s="5"/>
      <c r="D28" s="6"/>
    </row>
    <row r="29" spans="1:5" ht="12" customHeight="1">
      <c r="A29" s="5"/>
      <c r="B29" s="5"/>
      <c r="D29" s="6"/>
    </row>
    <row r="30" spans="1:5" ht="12" customHeight="1">
      <c r="A30" s="5"/>
      <c r="B30" s="5"/>
      <c r="D30" s="6"/>
    </row>
    <row r="31" spans="1:5" ht="12" customHeight="1">
      <c r="A31" s="5"/>
      <c r="B31" s="5"/>
      <c r="D31" s="6"/>
    </row>
    <row r="32" spans="1:5" ht="12" customHeight="1">
      <c r="A32" s="5"/>
      <c r="B32" s="5"/>
      <c r="D32" s="6"/>
    </row>
    <row r="33" spans="1:4" ht="12" customHeight="1">
      <c r="A33" s="5"/>
      <c r="B33" s="5"/>
      <c r="D33" s="6"/>
    </row>
    <row r="34" spans="1:4" ht="12" customHeight="1">
      <c r="A34" s="5"/>
      <c r="B34" s="5"/>
      <c r="D34" s="6"/>
    </row>
    <row r="35" spans="1:4" ht="12" customHeight="1">
      <c r="A35" s="5"/>
      <c r="B35" s="5"/>
      <c r="D35" s="6"/>
    </row>
    <row r="36" spans="1:4" ht="12" customHeight="1">
      <c r="A36" s="5"/>
      <c r="B36" s="5"/>
      <c r="D36" s="6"/>
    </row>
    <row r="37" spans="1:4" ht="12" customHeight="1">
      <c r="A37" s="5"/>
      <c r="B37" s="5"/>
      <c r="D37" s="6"/>
    </row>
    <row r="38" spans="1:4" ht="12" customHeight="1">
      <c r="A38" s="5"/>
      <c r="B38" s="5"/>
      <c r="D38" s="6"/>
    </row>
    <row r="39" spans="1:4" ht="12" customHeight="1">
      <c r="A39" s="5"/>
      <c r="B39" s="5"/>
      <c r="D39" s="6"/>
    </row>
    <row r="40" spans="1:4" ht="12" customHeight="1">
      <c r="A40" s="5"/>
      <c r="B40" s="5"/>
      <c r="D40" s="6"/>
    </row>
    <row r="41" spans="1:4" ht="12" customHeight="1">
      <c r="A41" s="5"/>
      <c r="B41" s="5"/>
      <c r="D41" s="6"/>
    </row>
    <row r="42" spans="1:4" ht="12" customHeight="1">
      <c r="D42" s="6"/>
    </row>
    <row r="43" spans="1:4" ht="12" customHeight="1">
      <c r="D43" s="6"/>
    </row>
    <row r="44" spans="1:4" ht="12" customHeight="1">
      <c r="D44" s="6"/>
    </row>
    <row r="45" spans="1:4" ht="12" customHeight="1">
      <c r="D45" s="6"/>
    </row>
    <row r="46" spans="1:4" ht="12" customHeight="1">
      <c r="D46" s="6"/>
    </row>
    <row r="47" spans="1:4" ht="12" customHeight="1">
      <c r="D47" s="6"/>
    </row>
    <row r="48" spans="1:4" ht="12" customHeight="1">
      <c r="D48" s="6"/>
    </row>
    <row r="49" spans="4:4" ht="12" customHeight="1">
      <c r="D49" s="6"/>
    </row>
    <row r="50" spans="4:4" ht="12" customHeight="1">
      <c r="D50" s="6"/>
    </row>
    <row r="51" spans="4:4" ht="12" customHeight="1">
      <c r="D51" s="6"/>
    </row>
    <row r="52" spans="4:4" ht="12" customHeight="1">
      <c r="D52" s="6"/>
    </row>
    <row r="53" spans="4:4" ht="12" customHeight="1">
      <c r="D53" s="6"/>
    </row>
    <row r="54" spans="4:4" ht="12" customHeight="1">
      <c r="D54" s="6"/>
    </row>
    <row r="55" spans="4:4" ht="12" customHeight="1">
      <c r="D55" s="6"/>
    </row>
    <row r="56" spans="4:4" ht="12" customHeight="1">
      <c r="D56" s="6"/>
    </row>
    <row r="57" spans="4:4" ht="12" customHeight="1">
      <c r="D57" s="6"/>
    </row>
    <row r="58" spans="4:4" ht="12" customHeight="1">
      <c r="D58" s="6"/>
    </row>
    <row r="59" spans="4:4" ht="12" customHeight="1">
      <c r="D59" s="6"/>
    </row>
    <row r="60" spans="4:4" ht="12" customHeight="1">
      <c r="D60" s="6"/>
    </row>
    <row r="61" spans="4:4" ht="12" customHeight="1">
      <c r="D61" s="6"/>
    </row>
    <row r="62" spans="4:4" ht="12" customHeight="1">
      <c r="D62" s="6"/>
    </row>
    <row r="63" spans="4:4" ht="12" customHeight="1">
      <c r="D63" s="6"/>
    </row>
    <row r="64" spans="4:4" ht="12" customHeight="1">
      <c r="D64" s="6"/>
    </row>
    <row r="65" spans="4:4" ht="12" customHeight="1">
      <c r="D65" s="6"/>
    </row>
    <row r="66" spans="4:4" ht="12" customHeight="1">
      <c r="D66" s="6"/>
    </row>
    <row r="67" spans="4:4" ht="12" customHeight="1">
      <c r="D67" s="6"/>
    </row>
    <row r="68" spans="4:4" ht="12" customHeight="1">
      <c r="D68" s="6"/>
    </row>
    <row r="69" spans="4:4" ht="12" customHeight="1">
      <c r="D69" s="6"/>
    </row>
    <row r="70" spans="4:4" ht="12" customHeight="1">
      <c r="D70" s="6"/>
    </row>
    <row r="71" spans="4:4" ht="12" customHeight="1">
      <c r="D71" s="6"/>
    </row>
    <row r="72" spans="4:4" ht="12" customHeight="1">
      <c r="D72" s="6"/>
    </row>
    <row r="73" spans="4:4" ht="12" customHeight="1">
      <c r="D73" s="6"/>
    </row>
    <row r="74" spans="4:4" ht="12" customHeight="1">
      <c r="D74" s="6"/>
    </row>
    <row r="75" spans="4:4" ht="12" customHeight="1">
      <c r="D75" s="6"/>
    </row>
    <row r="76" spans="4:4" ht="12" customHeight="1">
      <c r="D76" s="6"/>
    </row>
    <row r="77" spans="4:4" ht="12" customHeight="1">
      <c r="D77" s="6"/>
    </row>
    <row r="78" spans="4:4" ht="12" customHeight="1">
      <c r="D78" s="6"/>
    </row>
    <row r="79" spans="4:4" ht="12" customHeight="1">
      <c r="D79" s="6"/>
    </row>
    <row r="80" spans="4:4" ht="12" customHeight="1">
      <c r="D80" s="6"/>
    </row>
    <row r="81" spans="4:4" ht="12" customHeight="1">
      <c r="D81" s="6"/>
    </row>
    <row r="82" spans="4:4" ht="12" customHeight="1">
      <c r="D82" s="6"/>
    </row>
    <row r="83" spans="4:4" ht="12" customHeight="1">
      <c r="D83" s="6"/>
    </row>
    <row r="84" spans="4:4" ht="12" customHeight="1">
      <c r="D84" s="6"/>
    </row>
    <row r="85" spans="4:4" ht="12" customHeight="1">
      <c r="D85" s="6"/>
    </row>
    <row r="86" spans="4:4" ht="12" customHeight="1">
      <c r="D86" s="6"/>
    </row>
    <row r="87" spans="4:4" ht="12" customHeight="1">
      <c r="D87" s="6"/>
    </row>
    <row r="88" spans="4:4" ht="12" customHeight="1">
      <c r="D88" s="6"/>
    </row>
    <row r="89" spans="4:4" ht="12" customHeight="1">
      <c r="D89" s="6"/>
    </row>
    <row r="90" spans="4:4" ht="12" customHeight="1">
      <c r="D90" s="6"/>
    </row>
    <row r="91" spans="4:4" ht="12" customHeight="1">
      <c r="D91" s="6"/>
    </row>
    <row r="92" spans="4:4" ht="12" customHeight="1">
      <c r="D92" s="6"/>
    </row>
    <row r="93" spans="4:4" ht="12" customHeight="1">
      <c r="D93" s="6"/>
    </row>
    <row r="94" spans="4:4" ht="12" customHeight="1">
      <c r="D94" s="6"/>
    </row>
    <row r="95" spans="4:4" ht="12" customHeight="1">
      <c r="D95" s="6"/>
    </row>
    <row r="96" spans="4:4" ht="12" customHeight="1">
      <c r="D96" s="6"/>
    </row>
    <row r="97" spans="4:4" ht="12" customHeight="1">
      <c r="D97" s="6"/>
    </row>
    <row r="98" spans="4:4" ht="12" customHeight="1">
      <c r="D98" s="6"/>
    </row>
    <row r="99" spans="4:4" ht="12" customHeight="1">
      <c r="D99" s="6"/>
    </row>
    <row r="100" spans="4:4" ht="12" customHeight="1">
      <c r="D100" s="6"/>
    </row>
    <row r="101" spans="4:4" ht="12" customHeight="1">
      <c r="D101" s="6"/>
    </row>
    <row r="102" spans="4:4" ht="12" customHeight="1">
      <c r="D102" s="6"/>
    </row>
    <row r="103" spans="4:4" ht="12" customHeight="1">
      <c r="D103" s="6"/>
    </row>
    <row r="104" spans="4:4" ht="12" customHeight="1">
      <c r="D104" s="6"/>
    </row>
    <row r="105" spans="4:4" ht="12" customHeight="1">
      <c r="D105" s="6"/>
    </row>
    <row r="106" spans="4:4" ht="12" customHeight="1">
      <c r="D106" s="6"/>
    </row>
    <row r="107" spans="4:4" ht="12" customHeight="1">
      <c r="D107" s="6"/>
    </row>
    <row r="108" spans="4:4" ht="12" customHeight="1">
      <c r="D108" s="6"/>
    </row>
    <row r="109" spans="4:4" ht="12" customHeight="1">
      <c r="D109" s="6"/>
    </row>
    <row r="110" spans="4:4" ht="12" customHeight="1">
      <c r="D110" s="6"/>
    </row>
    <row r="111" spans="4:4" ht="12" customHeight="1">
      <c r="D111" s="6"/>
    </row>
    <row r="112" spans="4:4" ht="12" customHeight="1">
      <c r="D112" s="6"/>
    </row>
    <row r="113" spans="4:4" ht="12" customHeight="1">
      <c r="D113" s="6"/>
    </row>
    <row r="114" spans="4:4" ht="12" customHeight="1">
      <c r="D114" s="6"/>
    </row>
    <row r="115" spans="4:4" ht="12" customHeight="1">
      <c r="D115" s="6"/>
    </row>
    <row r="116" spans="4:4" ht="12" customHeight="1">
      <c r="D116" s="6"/>
    </row>
    <row r="117" spans="4:4" ht="12" customHeight="1">
      <c r="D117" s="6"/>
    </row>
    <row r="118" spans="4:4" ht="12" customHeight="1">
      <c r="D118" s="6"/>
    </row>
    <row r="119" spans="4:4" ht="12" customHeight="1">
      <c r="D119" s="6"/>
    </row>
    <row r="120" spans="4:4" ht="12" customHeight="1">
      <c r="D120" s="6"/>
    </row>
    <row r="121" spans="4:4" ht="12" customHeight="1">
      <c r="D121" s="6"/>
    </row>
    <row r="122" spans="4:4" ht="12" customHeight="1">
      <c r="D122" s="6"/>
    </row>
    <row r="123" spans="4:4" ht="12" customHeight="1">
      <c r="D123" s="6"/>
    </row>
    <row r="124" spans="4:4" ht="12" customHeight="1">
      <c r="D124" s="6"/>
    </row>
    <row r="125" spans="4:4" ht="12" customHeight="1">
      <c r="D125" s="6"/>
    </row>
    <row r="126" spans="4:4" ht="12" customHeight="1">
      <c r="D126" s="6"/>
    </row>
    <row r="127" spans="4:4" ht="12" customHeight="1">
      <c r="D127" s="6"/>
    </row>
    <row r="128" spans="4:4" ht="12" customHeight="1">
      <c r="D128" s="6"/>
    </row>
    <row r="129" spans="4:4" ht="12" customHeight="1">
      <c r="D129" s="6"/>
    </row>
    <row r="130" spans="4:4" ht="12" customHeight="1">
      <c r="D130" s="6"/>
    </row>
    <row r="131" spans="4:4" ht="12" customHeight="1">
      <c r="D131" s="6"/>
    </row>
    <row r="132" spans="4:4" ht="12" customHeight="1">
      <c r="D132" s="6"/>
    </row>
    <row r="133" spans="4:4" ht="12" customHeight="1">
      <c r="D133" s="6"/>
    </row>
    <row r="134" spans="4:4" ht="12" customHeight="1">
      <c r="D134" s="6"/>
    </row>
    <row r="135" spans="4:4" ht="12" customHeight="1">
      <c r="D135" s="6"/>
    </row>
    <row r="136" spans="4:4" ht="12" customHeight="1">
      <c r="D136" s="6"/>
    </row>
    <row r="137" spans="4:4" ht="12" customHeight="1">
      <c r="D137" s="6"/>
    </row>
    <row r="138" spans="4:4" ht="12" customHeight="1">
      <c r="D138" s="6"/>
    </row>
    <row r="139" spans="4:4" ht="12" customHeight="1">
      <c r="D139" s="6"/>
    </row>
    <row r="140" spans="4:4" ht="12" customHeight="1">
      <c r="D140" s="6"/>
    </row>
    <row r="141" spans="4:4" ht="12" customHeight="1">
      <c r="D141" s="6"/>
    </row>
    <row r="142" spans="4:4" ht="12" customHeight="1">
      <c r="D142" s="6"/>
    </row>
    <row r="143" spans="4:4" ht="12" customHeight="1">
      <c r="D143" s="6"/>
    </row>
    <row r="144" spans="4:4" ht="12" customHeight="1">
      <c r="D144" s="6"/>
    </row>
    <row r="145" spans="4:4" ht="12" customHeight="1">
      <c r="D145" s="6"/>
    </row>
    <row r="146" spans="4:4" ht="12" customHeight="1">
      <c r="D146" s="6"/>
    </row>
    <row r="147" spans="4:4" ht="12" customHeight="1">
      <c r="D147" s="6"/>
    </row>
    <row r="148" spans="4:4" ht="12" customHeight="1">
      <c r="D148" s="6"/>
    </row>
    <row r="149" spans="4:4" ht="12" customHeight="1">
      <c r="D149" s="6"/>
    </row>
    <row r="150" spans="4:4" ht="12" customHeight="1">
      <c r="D150" s="6"/>
    </row>
    <row r="151" spans="4:4" ht="12" customHeight="1">
      <c r="D151" s="6"/>
    </row>
    <row r="152" spans="4:4" ht="12" customHeight="1">
      <c r="D152" s="6"/>
    </row>
    <row r="153" spans="4:4" ht="12" customHeight="1">
      <c r="D153" s="6"/>
    </row>
    <row r="154" spans="4:4" ht="12" customHeight="1">
      <c r="D154" s="6"/>
    </row>
    <row r="155" spans="4:4" ht="12" customHeight="1">
      <c r="D155" s="6"/>
    </row>
    <row r="156" spans="4:4" ht="12" customHeight="1">
      <c r="D156" s="6"/>
    </row>
    <row r="157" spans="4:4" ht="12" customHeight="1">
      <c r="D157" s="6"/>
    </row>
    <row r="158" spans="4:4" ht="12" customHeight="1">
      <c r="D158" s="6"/>
    </row>
    <row r="159" spans="4:4" ht="12" customHeight="1">
      <c r="D159" s="6"/>
    </row>
    <row r="160" spans="4:4" ht="12" customHeight="1">
      <c r="D160" s="6"/>
    </row>
    <row r="161" spans="4:4" ht="12" customHeight="1">
      <c r="D161" s="6"/>
    </row>
    <row r="162" spans="4:4" ht="12" customHeight="1">
      <c r="D162" s="6"/>
    </row>
    <row r="163" spans="4:4" ht="12" customHeight="1">
      <c r="D163" s="6"/>
    </row>
    <row r="164" spans="4:4" ht="12" customHeight="1">
      <c r="D164" s="6"/>
    </row>
    <row r="165" spans="4:4" ht="12" customHeight="1">
      <c r="D165" s="6"/>
    </row>
    <row r="166" spans="4:4" ht="12" customHeight="1">
      <c r="D166" s="6"/>
    </row>
    <row r="167" spans="4:4" ht="12" customHeight="1">
      <c r="D167" s="6"/>
    </row>
    <row r="168" spans="4:4" ht="12" customHeight="1">
      <c r="D168" s="6"/>
    </row>
    <row r="169" spans="4:4" ht="12" customHeight="1">
      <c r="D169" s="6"/>
    </row>
    <row r="170" spans="4:4" ht="12" customHeight="1">
      <c r="D170" s="6"/>
    </row>
    <row r="171" spans="4:4" ht="12" customHeight="1">
      <c r="D171" s="6"/>
    </row>
    <row r="172" spans="4:4" ht="12" customHeight="1">
      <c r="D172" s="6"/>
    </row>
    <row r="173" spans="4:4" ht="12" customHeight="1">
      <c r="D173" s="6"/>
    </row>
    <row r="174" spans="4:4" ht="12" customHeight="1">
      <c r="D174" s="6"/>
    </row>
    <row r="175" spans="4:4" ht="12" customHeight="1">
      <c r="D175" s="6"/>
    </row>
    <row r="176" spans="4:4" ht="12" customHeight="1">
      <c r="D176" s="6"/>
    </row>
    <row r="177" spans="4:4" ht="12" customHeight="1">
      <c r="D177" s="6"/>
    </row>
    <row r="178" spans="4:4" ht="12" customHeight="1">
      <c r="D178" s="6"/>
    </row>
    <row r="179" spans="4:4" ht="12" customHeight="1">
      <c r="D179" s="6"/>
    </row>
    <row r="180" spans="4:4" ht="12" customHeight="1">
      <c r="D180" s="6"/>
    </row>
    <row r="181" spans="4:4" ht="12" customHeight="1">
      <c r="D181" s="6"/>
    </row>
    <row r="182" spans="4:4" ht="12" customHeight="1">
      <c r="D182" s="6"/>
    </row>
    <row r="183" spans="4:4" ht="12" customHeight="1">
      <c r="D183" s="6"/>
    </row>
    <row r="184" spans="4:4" ht="12" customHeight="1">
      <c r="D184" s="6"/>
    </row>
    <row r="185" spans="4:4" ht="12" customHeight="1">
      <c r="D185" s="6"/>
    </row>
    <row r="186" spans="4:4" ht="12" customHeight="1">
      <c r="D186" s="6"/>
    </row>
    <row r="187" spans="4:4" ht="12" customHeight="1">
      <c r="D187" s="6"/>
    </row>
    <row r="188" spans="4:4" ht="12" customHeight="1">
      <c r="D188" s="6"/>
    </row>
    <row r="189" spans="4:4" ht="12" customHeight="1">
      <c r="D189" s="6"/>
    </row>
    <row r="190" spans="4:4" ht="12" customHeight="1">
      <c r="D190" s="6"/>
    </row>
    <row r="191" spans="4:4" ht="12" customHeight="1">
      <c r="D191" s="6"/>
    </row>
    <row r="192" spans="4:4" ht="12" customHeight="1">
      <c r="D192" s="6"/>
    </row>
    <row r="193" spans="4:4" ht="12" customHeight="1">
      <c r="D193" s="6"/>
    </row>
    <row r="194" spans="4:4" ht="12" customHeight="1">
      <c r="D194" s="6"/>
    </row>
    <row r="195" spans="4:4" ht="12" customHeight="1">
      <c r="D195" s="6"/>
    </row>
    <row r="196" spans="4:4" ht="12" customHeight="1">
      <c r="D196" s="6"/>
    </row>
    <row r="197" spans="4:4" ht="12" customHeight="1">
      <c r="D197" s="6"/>
    </row>
    <row r="198" spans="4:4" ht="12" customHeight="1">
      <c r="D198" s="6"/>
    </row>
    <row r="199" spans="4:4" ht="12" customHeight="1">
      <c r="D199" s="6"/>
    </row>
    <row r="200" spans="4:4" ht="12" customHeight="1">
      <c r="D200" s="6"/>
    </row>
    <row r="201" spans="4:4" ht="12" customHeight="1">
      <c r="D201" s="6"/>
    </row>
    <row r="202" spans="4:4" ht="12" customHeight="1">
      <c r="D202" s="6"/>
    </row>
    <row r="203" spans="4:4" ht="12" customHeight="1">
      <c r="D203" s="6"/>
    </row>
    <row r="204" spans="4:4" ht="12" customHeight="1">
      <c r="D204" s="6"/>
    </row>
    <row r="205" spans="4:4" ht="12" customHeight="1">
      <c r="D205" s="6"/>
    </row>
    <row r="206" spans="4:4" ht="12" customHeight="1">
      <c r="D206" s="6"/>
    </row>
    <row r="207" spans="4:4" ht="12" customHeight="1">
      <c r="D207" s="6"/>
    </row>
    <row r="208" spans="4:4" ht="12" customHeight="1">
      <c r="D208" s="6"/>
    </row>
    <row r="209" spans="4:4" ht="12" customHeight="1">
      <c r="D209" s="6"/>
    </row>
    <row r="210" spans="4:4" ht="12" customHeight="1">
      <c r="D210" s="6"/>
    </row>
    <row r="211" spans="4:4" ht="12" customHeight="1">
      <c r="D211" s="6"/>
    </row>
    <row r="212" spans="4:4" ht="12" customHeight="1">
      <c r="D212" s="6"/>
    </row>
    <row r="213" spans="4:4" ht="12" customHeight="1">
      <c r="D213" s="6"/>
    </row>
    <row r="214" spans="4:4" ht="12" customHeight="1">
      <c r="D214" s="6"/>
    </row>
    <row r="215" spans="4:4" ht="12" customHeight="1">
      <c r="D215" s="6"/>
    </row>
    <row r="216" spans="4:4" ht="12" customHeight="1">
      <c r="D216" s="6"/>
    </row>
    <row r="217" spans="4:4" ht="12" customHeight="1">
      <c r="D217" s="6"/>
    </row>
    <row r="218" spans="4:4" ht="12" customHeight="1">
      <c r="D218" s="6"/>
    </row>
    <row r="219" spans="4:4" ht="12" customHeight="1">
      <c r="D219" s="6"/>
    </row>
    <row r="220" spans="4:4" ht="12" customHeight="1">
      <c r="D220" s="6"/>
    </row>
    <row r="221" spans="4:4" ht="12" customHeight="1">
      <c r="D221" s="6"/>
    </row>
    <row r="222" spans="4:4" ht="12" customHeight="1">
      <c r="D222" s="6"/>
    </row>
    <row r="223" spans="4:4" ht="12" customHeight="1">
      <c r="D223" s="6"/>
    </row>
    <row r="224" spans="4:4" ht="12" customHeight="1">
      <c r="D224" s="6"/>
    </row>
    <row r="225" spans="4:4" ht="12" customHeight="1">
      <c r="D225" s="6"/>
    </row>
    <row r="226" spans="4:4" ht="12" customHeight="1">
      <c r="D226" s="6"/>
    </row>
    <row r="227" spans="4:4" ht="12" customHeight="1">
      <c r="D227" s="6"/>
    </row>
    <row r="228" spans="4:4" ht="12" customHeight="1">
      <c r="D228" s="6"/>
    </row>
    <row r="229" spans="4:4" ht="12" customHeight="1">
      <c r="D229" s="6"/>
    </row>
    <row r="230" spans="4:4" ht="12" customHeight="1">
      <c r="D230" s="6"/>
    </row>
    <row r="231" spans="4:4" ht="12" customHeight="1">
      <c r="D231" s="6"/>
    </row>
    <row r="232" spans="4:4" ht="12" customHeight="1">
      <c r="D232" s="6"/>
    </row>
    <row r="233" spans="4:4" ht="12" customHeight="1">
      <c r="D233" s="6"/>
    </row>
    <row r="234" spans="4:4" ht="12" customHeight="1">
      <c r="D234" s="6"/>
    </row>
    <row r="235" spans="4:4" ht="12" customHeight="1">
      <c r="D235" s="6"/>
    </row>
    <row r="236" spans="4:4" ht="12" customHeight="1">
      <c r="D236" s="6"/>
    </row>
    <row r="237" spans="4:4" ht="12" customHeight="1">
      <c r="D237" s="6"/>
    </row>
    <row r="238" spans="4:4" ht="12" customHeight="1">
      <c r="D238" s="6"/>
    </row>
    <row r="239" spans="4:4" ht="12" customHeight="1">
      <c r="D239" s="6"/>
    </row>
    <row r="240" spans="4:4" ht="12" customHeight="1">
      <c r="D240" s="6"/>
    </row>
    <row r="241" spans="4:4" ht="12" customHeight="1">
      <c r="D241" s="6"/>
    </row>
    <row r="242" spans="4:4" ht="12" customHeight="1">
      <c r="D242" s="6"/>
    </row>
    <row r="243" spans="4:4" ht="12" customHeight="1">
      <c r="D243" s="6"/>
    </row>
    <row r="244" spans="4:4" ht="12" customHeight="1">
      <c r="D244" s="6"/>
    </row>
    <row r="245" spans="4:4" ht="12" customHeight="1">
      <c r="D245" s="6"/>
    </row>
    <row r="246" spans="4:4" ht="12" customHeight="1">
      <c r="D246" s="6"/>
    </row>
    <row r="247" spans="4:4" ht="12" customHeight="1">
      <c r="D247" s="6"/>
    </row>
    <row r="248" spans="4:4" ht="12" customHeight="1">
      <c r="D248" s="6"/>
    </row>
    <row r="249" spans="4:4" ht="12" customHeight="1">
      <c r="D249" s="6"/>
    </row>
    <row r="250" spans="4:4" ht="12" customHeight="1">
      <c r="D250" s="6"/>
    </row>
    <row r="251" spans="4:4" ht="12" customHeight="1">
      <c r="D251" s="6"/>
    </row>
    <row r="252" spans="4:4" ht="12" customHeight="1">
      <c r="D252" s="6"/>
    </row>
    <row r="253" spans="4:4" ht="12" customHeight="1">
      <c r="D253" s="6"/>
    </row>
    <row r="254" spans="4:4" ht="12" customHeight="1">
      <c r="D254" s="6"/>
    </row>
    <row r="255" spans="4:4" ht="12" customHeight="1">
      <c r="D255" s="6"/>
    </row>
    <row r="256" spans="4:4" ht="12" customHeight="1">
      <c r="D256" s="6"/>
    </row>
    <row r="257" spans="4:4" ht="12" customHeight="1">
      <c r="D257" s="6"/>
    </row>
    <row r="258" spans="4:4" ht="12" customHeight="1">
      <c r="D258" s="6"/>
    </row>
    <row r="259" spans="4:4" ht="12" customHeight="1">
      <c r="D259" s="6"/>
    </row>
    <row r="260" spans="4:4" ht="12" customHeight="1">
      <c r="D260" s="6"/>
    </row>
    <row r="261" spans="4:4" ht="12" customHeight="1">
      <c r="D261" s="6"/>
    </row>
    <row r="262" spans="4:4" ht="12" customHeight="1">
      <c r="D262" s="6"/>
    </row>
    <row r="263" spans="4:4" ht="12" customHeight="1">
      <c r="D263" s="6"/>
    </row>
    <row r="264" spans="4:4" ht="12" customHeight="1">
      <c r="D264" s="6"/>
    </row>
    <row r="265" spans="4:4" ht="12" customHeight="1">
      <c r="D265" s="6"/>
    </row>
    <row r="266" spans="4:4" ht="12" customHeight="1">
      <c r="D266" s="6"/>
    </row>
    <row r="267" spans="4:4" ht="12" customHeight="1">
      <c r="D267" s="6"/>
    </row>
    <row r="268" spans="4:4" ht="12" customHeight="1">
      <c r="D268" s="6"/>
    </row>
    <row r="269" spans="4:4" ht="12" customHeight="1">
      <c r="D269" s="6"/>
    </row>
    <row r="270" spans="4:4" ht="12" customHeight="1">
      <c r="D270" s="6"/>
    </row>
    <row r="271" spans="4:4" ht="12" customHeight="1">
      <c r="D271" s="6"/>
    </row>
    <row r="272" spans="4:4" ht="12" customHeight="1">
      <c r="D272" s="6"/>
    </row>
    <row r="273" spans="4:4" ht="12" customHeight="1">
      <c r="D273" s="6"/>
    </row>
    <row r="274" spans="4:4" ht="12" customHeight="1">
      <c r="D274" s="6"/>
    </row>
    <row r="275" spans="4:4" ht="12" customHeight="1">
      <c r="D275" s="6"/>
    </row>
    <row r="276" spans="4:4" ht="12" customHeight="1">
      <c r="D276" s="6"/>
    </row>
    <row r="277" spans="4:4" ht="12" customHeight="1">
      <c r="D277" s="6"/>
    </row>
    <row r="278" spans="4:4" ht="12" customHeight="1">
      <c r="D278" s="6"/>
    </row>
    <row r="279" spans="4:4" ht="12" customHeight="1">
      <c r="D279" s="6"/>
    </row>
    <row r="280" spans="4:4" ht="12" customHeight="1">
      <c r="D280" s="6"/>
    </row>
    <row r="281" spans="4:4" ht="12" customHeight="1">
      <c r="D281" s="6"/>
    </row>
    <row r="282" spans="4:4" ht="12" customHeight="1">
      <c r="D282" s="6"/>
    </row>
    <row r="283" spans="4:4" ht="12" customHeight="1">
      <c r="D283" s="6"/>
    </row>
    <row r="284" spans="4:4" ht="12" customHeight="1">
      <c r="D284" s="6"/>
    </row>
    <row r="285" spans="4:4" ht="12" customHeight="1">
      <c r="D285" s="6"/>
    </row>
    <row r="286" spans="4:4" ht="12" customHeight="1">
      <c r="D286" s="6"/>
    </row>
    <row r="287" spans="4:4" ht="12" customHeight="1">
      <c r="D287" s="6"/>
    </row>
    <row r="288" spans="4:4" ht="12" customHeight="1">
      <c r="D288" s="6"/>
    </row>
    <row r="289" spans="4:4" ht="12" customHeight="1">
      <c r="D289" s="6"/>
    </row>
    <row r="290" spans="4:4" ht="12" customHeight="1">
      <c r="D290" s="6"/>
    </row>
    <row r="291" spans="4:4" ht="12" customHeight="1">
      <c r="D291" s="6"/>
    </row>
    <row r="292" spans="4:4" ht="12" customHeight="1">
      <c r="D292" s="6"/>
    </row>
    <row r="293" spans="4:4" ht="12" customHeight="1">
      <c r="D293" s="6"/>
    </row>
    <row r="294" spans="4:4" ht="12" customHeight="1">
      <c r="D294" s="6"/>
    </row>
    <row r="295" spans="4:4" ht="12" customHeight="1">
      <c r="D295" s="6"/>
    </row>
    <row r="296" spans="4:4" ht="12" customHeight="1">
      <c r="D296" s="6"/>
    </row>
    <row r="297" spans="4:4" ht="12" customHeight="1">
      <c r="D297" s="6"/>
    </row>
    <row r="298" spans="4:4" ht="12" customHeight="1">
      <c r="D298" s="6"/>
    </row>
    <row r="299" spans="4:4" ht="12" customHeight="1">
      <c r="D299" s="6"/>
    </row>
    <row r="300" spans="4:4" ht="12" customHeight="1">
      <c r="D300" s="6"/>
    </row>
    <row r="301" spans="4:4" ht="12" customHeight="1">
      <c r="D301" s="6"/>
    </row>
    <row r="302" spans="4:4" ht="12" customHeight="1">
      <c r="D302" s="6"/>
    </row>
    <row r="303" spans="4:4" ht="12" customHeight="1">
      <c r="D303" s="6"/>
    </row>
    <row r="304" spans="4:4" ht="12" customHeight="1">
      <c r="D304" s="6"/>
    </row>
    <row r="305" spans="4:4" ht="12" customHeight="1">
      <c r="D305" s="6"/>
    </row>
    <row r="306" spans="4:4" ht="12" customHeight="1">
      <c r="D306" s="6"/>
    </row>
    <row r="307" spans="4:4" ht="12" customHeight="1">
      <c r="D307" s="6"/>
    </row>
    <row r="308" spans="4:4" ht="12" customHeight="1">
      <c r="D308" s="6"/>
    </row>
    <row r="309" spans="4:4" ht="12" customHeight="1">
      <c r="D309" s="6"/>
    </row>
    <row r="310" spans="4:4" ht="12" customHeight="1">
      <c r="D310" s="6"/>
    </row>
    <row r="311" spans="4:4" ht="12" customHeight="1">
      <c r="D311" s="6"/>
    </row>
    <row r="312" spans="4:4" ht="12" customHeight="1">
      <c r="D312" s="6"/>
    </row>
    <row r="313" spans="4:4" ht="12" customHeight="1">
      <c r="D313" s="6"/>
    </row>
    <row r="314" spans="4:4" ht="12" customHeight="1">
      <c r="D314" s="6"/>
    </row>
    <row r="315" spans="4:4" ht="12" customHeight="1">
      <c r="D315" s="6"/>
    </row>
    <row r="316" spans="4:4" ht="12" customHeight="1">
      <c r="D316" s="6"/>
    </row>
    <row r="317" spans="4:4" ht="12" customHeight="1">
      <c r="D317" s="6"/>
    </row>
    <row r="318" spans="4:4" ht="12" customHeight="1">
      <c r="D318" s="6"/>
    </row>
    <row r="319" spans="4:4" ht="12" customHeight="1">
      <c r="D319" s="6"/>
    </row>
    <row r="320" spans="4:4" ht="12" customHeight="1">
      <c r="D320" s="6"/>
    </row>
    <row r="321" spans="4:4" ht="12" customHeight="1">
      <c r="D321" s="6"/>
    </row>
    <row r="322" spans="4:4" ht="12" customHeight="1">
      <c r="D322" s="6"/>
    </row>
    <row r="323" spans="4:4" ht="12" customHeight="1">
      <c r="D323" s="6"/>
    </row>
    <row r="324" spans="4:4" ht="12" customHeight="1">
      <c r="D324" s="6"/>
    </row>
    <row r="325" spans="4:4" ht="12" customHeight="1">
      <c r="D325" s="6"/>
    </row>
    <row r="326" spans="4:4" ht="12" customHeight="1">
      <c r="D326" s="6"/>
    </row>
    <row r="327" spans="4:4" ht="12" customHeight="1">
      <c r="D327" s="6"/>
    </row>
    <row r="328" spans="4:4" ht="12" customHeight="1">
      <c r="D328" s="6"/>
    </row>
    <row r="329" spans="4:4" ht="12" customHeight="1">
      <c r="D329" s="6"/>
    </row>
    <row r="330" spans="4:4" ht="12" customHeight="1">
      <c r="D330" s="6"/>
    </row>
    <row r="331" spans="4:4" ht="12" customHeight="1">
      <c r="D331" s="6"/>
    </row>
    <row r="332" spans="4:4" ht="12" customHeight="1">
      <c r="D332" s="6"/>
    </row>
    <row r="333" spans="4:4" ht="12" customHeight="1">
      <c r="D333" s="6"/>
    </row>
    <row r="334" spans="4:4" ht="12" customHeight="1">
      <c r="D334" s="6"/>
    </row>
    <row r="335" spans="4:4" ht="12" customHeight="1">
      <c r="D335" s="6"/>
    </row>
    <row r="336" spans="4:4" ht="12" customHeight="1">
      <c r="D336" s="6"/>
    </row>
    <row r="337" spans="4:4" ht="12" customHeight="1">
      <c r="D337" s="6"/>
    </row>
    <row r="338" spans="4:4" ht="12" customHeight="1">
      <c r="D338" s="6"/>
    </row>
    <row r="339" spans="4:4" ht="12" customHeight="1">
      <c r="D339" s="6"/>
    </row>
    <row r="340" spans="4:4" ht="12" customHeight="1">
      <c r="D340" s="6"/>
    </row>
    <row r="341" spans="4:4" ht="12" customHeight="1">
      <c r="D341" s="6"/>
    </row>
    <row r="342" spans="4:4" ht="12" customHeight="1">
      <c r="D342" s="6"/>
    </row>
    <row r="343" spans="4:4" ht="12" customHeight="1">
      <c r="D343" s="6"/>
    </row>
    <row r="344" spans="4:4" ht="12" customHeight="1">
      <c r="D344" s="6"/>
    </row>
    <row r="345" spans="4:4" ht="12" customHeight="1">
      <c r="D345" s="6"/>
    </row>
    <row r="346" spans="4:4" ht="12" customHeight="1">
      <c r="D346" s="6"/>
    </row>
    <row r="347" spans="4:4" ht="12" customHeight="1">
      <c r="D347" s="6"/>
    </row>
    <row r="348" spans="4:4" ht="12" customHeight="1">
      <c r="D348" s="6"/>
    </row>
    <row r="349" spans="4:4" ht="12" customHeight="1">
      <c r="D349" s="6"/>
    </row>
    <row r="350" spans="4:4" ht="12" customHeight="1">
      <c r="D350" s="6"/>
    </row>
    <row r="351" spans="4:4" ht="12" customHeight="1">
      <c r="D351" s="6"/>
    </row>
    <row r="352" spans="4:4" ht="12" customHeight="1">
      <c r="D352" s="6"/>
    </row>
    <row r="353" spans="4:4" ht="12" customHeight="1">
      <c r="D353" s="6"/>
    </row>
    <row r="354" spans="4:4" ht="12" customHeight="1">
      <c r="D354" s="6"/>
    </row>
    <row r="355" spans="4:4" ht="12" customHeight="1">
      <c r="D355" s="6"/>
    </row>
    <row r="356" spans="4:4" ht="12" customHeight="1">
      <c r="D356" s="6"/>
    </row>
    <row r="357" spans="4:4" ht="12" customHeight="1">
      <c r="D357" s="6"/>
    </row>
    <row r="358" spans="4:4" ht="12" customHeight="1">
      <c r="D358" s="6"/>
    </row>
    <row r="359" spans="4:4" ht="12" customHeight="1">
      <c r="D359" s="6"/>
    </row>
    <row r="360" spans="4:4" ht="12" customHeight="1">
      <c r="D360" s="6"/>
    </row>
    <row r="361" spans="4:4" ht="12" customHeight="1">
      <c r="D361" s="6"/>
    </row>
    <row r="362" spans="4:4" ht="12" customHeight="1">
      <c r="D362" s="6"/>
    </row>
    <row r="363" spans="4:4" ht="12" customHeight="1">
      <c r="D363" s="6"/>
    </row>
    <row r="364" spans="4:4" ht="12" customHeight="1">
      <c r="D364" s="6"/>
    </row>
    <row r="365" spans="4:4" ht="12" customHeight="1">
      <c r="D365" s="6"/>
    </row>
    <row r="366" spans="4:4" ht="12" customHeight="1">
      <c r="D366" s="6"/>
    </row>
    <row r="367" spans="4:4" ht="12" customHeight="1">
      <c r="D367" s="6"/>
    </row>
    <row r="368" spans="4:4" ht="12" customHeight="1">
      <c r="D368" s="6"/>
    </row>
    <row r="369" spans="4:4" ht="12" customHeight="1">
      <c r="D369" s="6"/>
    </row>
    <row r="370" spans="4:4" ht="12" customHeight="1">
      <c r="D370" s="6"/>
    </row>
    <row r="371" spans="4:4" ht="12" customHeight="1">
      <c r="D371" s="6"/>
    </row>
    <row r="372" spans="4:4" ht="12" customHeight="1">
      <c r="D372" s="6"/>
    </row>
    <row r="373" spans="4:4" ht="12" customHeight="1">
      <c r="D373" s="6"/>
    </row>
    <row r="374" spans="4:4" ht="12" customHeight="1">
      <c r="D374" s="6"/>
    </row>
    <row r="375" spans="4:4" ht="12" customHeight="1">
      <c r="D375" s="6"/>
    </row>
    <row r="376" spans="4:4" ht="12" customHeight="1">
      <c r="D376" s="6"/>
    </row>
    <row r="377" spans="4:4" ht="12" customHeight="1">
      <c r="D377" s="6"/>
    </row>
    <row r="378" spans="4:4" ht="12" customHeight="1">
      <c r="D378" s="6"/>
    </row>
    <row r="379" spans="4:4" ht="12" customHeight="1">
      <c r="D379" s="6"/>
    </row>
    <row r="380" spans="4:4" ht="12" customHeight="1">
      <c r="D380" s="6"/>
    </row>
    <row r="381" spans="4:4" ht="12" customHeight="1">
      <c r="D381" s="6"/>
    </row>
    <row r="382" spans="4:4" ht="12" customHeight="1">
      <c r="D382" s="6"/>
    </row>
    <row r="383" spans="4:4" ht="12" customHeight="1">
      <c r="D383" s="6"/>
    </row>
    <row r="384" spans="4:4" ht="12" customHeight="1">
      <c r="D384" s="6"/>
    </row>
    <row r="385" spans="4:4" ht="12" customHeight="1">
      <c r="D385" s="6"/>
    </row>
    <row r="386" spans="4:4" ht="12" customHeight="1">
      <c r="D386" s="6"/>
    </row>
    <row r="387" spans="4:4" ht="12" customHeight="1">
      <c r="D387" s="6"/>
    </row>
    <row r="388" spans="4:4" ht="12" customHeight="1">
      <c r="D388" s="6"/>
    </row>
    <row r="389" spans="4:4" ht="12" customHeight="1">
      <c r="D389" s="6"/>
    </row>
    <row r="390" spans="4:4" ht="12" customHeight="1">
      <c r="D390" s="6"/>
    </row>
    <row r="391" spans="4:4" ht="12" customHeight="1">
      <c r="D391" s="6"/>
    </row>
    <row r="392" spans="4:4" ht="12" customHeight="1">
      <c r="D392" s="6"/>
    </row>
    <row r="393" spans="4:4" ht="12" customHeight="1">
      <c r="D393" s="6"/>
    </row>
    <row r="394" spans="4:4" ht="12" customHeight="1">
      <c r="D394" s="6"/>
    </row>
    <row r="395" spans="4:4" ht="12" customHeight="1">
      <c r="D395" s="6"/>
    </row>
    <row r="396" spans="4:4" ht="12" customHeight="1">
      <c r="D396" s="6"/>
    </row>
    <row r="397" spans="4:4" ht="12" customHeight="1">
      <c r="D397" s="6"/>
    </row>
    <row r="398" spans="4:4" ht="12" customHeight="1">
      <c r="D398" s="6"/>
    </row>
    <row r="399" spans="4:4" ht="12" customHeight="1">
      <c r="D399" s="6"/>
    </row>
    <row r="400" spans="4:4" ht="12" customHeight="1">
      <c r="D400" s="6"/>
    </row>
    <row r="401" spans="4:4" ht="12" customHeight="1">
      <c r="D401" s="6"/>
    </row>
    <row r="402" spans="4:4" ht="12" customHeight="1">
      <c r="D402" s="6"/>
    </row>
    <row r="403" spans="4:4" ht="12" customHeight="1">
      <c r="D403" s="6"/>
    </row>
    <row r="404" spans="4:4" ht="12" customHeight="1">
      <c r="D404" s="6"/>
    </row>
    <row r="405" spans="4:4" ht="12" customHeight="1">
      <c r="D405" s="6"/>
    </row>
    <row r="406" spans="4:4" ht="12" customHeight="1">
      <c r="D406" s="6"/>
    </row>
    <row r="407" spans="4:4" ht="12" customHeight="1">
      <c r="D407" s="6"/>
    </row>
    <row r="408" spans="4:4" ht="12" customHeight="1">
      <c r="D408" s="6"/>
    </row>
    <row r="409" spans="4:4" ht="12" customHeight="1">
      <c r="D409" s="6"/>
    </row>
    <row r="410" spans="4:4" ht="12" customHeight="1">
      <c r="D410" s="6"/>
    </row>
    <row r="411" spans="4:4" ht="12" customHeight="1">
      <c r="D411" s="6"/>
    </row>
    <row r="412" spans="4:4" ht="12" customHeight="1">
      <c r="D412" s="6"/>
    </row>
    <row r="413" spans="4:4" ht="12" customHeight="1">
      <c r="D413" s="6"/>
    </row>
    <row r="414" spans="4:4" ht="12" customHeight="1">
      <c r="D414" s="6"/>
    </row>
    <row r="415" spans="4:4" ht="12" customHeight="1">
      <c r="D415" s="6"/>
    </row>
    <row r="416" spans="4:4" ht="12" customHeight="1">
      <c r="D416" s="6"/>
    </row>
    <row r="417" spans="4:4" ht="12" customHeight="1">
      <c r="D417" s="6"/>
    </row>
    <row r="418" spans="4:4" ht="12" customHeight="1">
      <c r="D418" s="6"/>
    </row>
    <row r="419" spans="4:4" ht="12" customHeight="1">
      <c r="D419" s="6"/>
    </row>
    <row r="420" spans="4:4" ht="12" customHeight="1">
      <c r="D420" s="6"/>
    </row>
    <row r="421" spans="4:4" ht="12" customHeight="1">
      <c r="D421" s="6"/>
    </row>
    <row r="422" spans="4:4" ht="12" customHeight="1">
      <c r="D422" s="6"/>
    </row>
    <row r="423" spans="4:4" ht="12" customHeight="1">
      <c r="D423" s="6"/>
    </row>
    <row r="424" spans="4:4" ht="12" customHeight="1">
      <c r="D424" s="6"/>
    </row>
    <row r="425" spans="4:4" ht="12" customHeight="1">
      <c r="D425" s="6"/>
    </row>
    <row r="426" spans="4:4" ht="12" customHeight="1">
      <c r="D426" s="6"/>
    </row>
    <row r="427" spans="4:4" ht="12" customHeight="1">
      <c r="D427" s="6"/>
    </row>
    <row r="428" spans="4:4" ht="12" customHeight="1">
      <c r="D428" s="6"/>
    </row>
    <row r="429" spans="4:4" ht="12" customHeight="1">
      <c r="D429" s="6"/>
    </row>
    <row r="430" spans="4:4" ht="12" customHeight="1">
      <c r="D430" s="6"/>
    </row>
    <row r="431" spans="4:4" ht="12" customHeight="1">
      <c r="D431" s="6"/>
    </row>
    <row r="432" spans="4:4" ht="12" customHeight="1">
      <c r="D432" s="6"/>
    </row>
    <row r="433" spans="4:4" ht="12" customHeight="1">
      <c r="D433" s="6"/>
    </row>
    <row r="434" spans="4:4" ht="12" customHeight="1">
      <c r="D434" s="6"/>
    </row>
    <row r="435" spans="4:4" ht="12" customHeight="1">
      <c r="D435" s="6"/>
    </row>
    <row r="436" spans="4:4" ht="12" customHeight="1">
      <c r="D436" s="6"/>
    </row>
    <row r="437" spans="4:4" ht="12" customHeight="1">
      <c r="D437" s="6"/>
    </row>
    <row r="438" spans="4:4" ht="12" customHeight="1">
      <c r="D438" s="6"/>
    </row>
    <row r="439" spans="4:4" ht="12" customHeight="1">
      <c r="D439" s="6"/>
    </row>
    <row r="440" spans="4:4" ht="12" customHeight="1">
      <c r="D440" s="6"/>
    </row>
    <row r="441" spans="4:4" ht="12" customHeight="1">
      <c r="D441" s="6"/>
    </row>
    <row r="442" spans="4:4" ht="12" customHeight="1">
      <c r="D442" s="6"/>
    </row>
    <row r="443" spans="4:4" ht="12" customHeight="1">
      <c r="D443" s="6"/>
    </row>
    <row r="444" spans="4:4" ht="12" customHeight="1">
      <c r="D444" s="6"/>
    </row>
    <row r="445" spans="4:4" ht="12" customHeight="1">
      <c r="D445" s="6"/>
    </row>
    <row r="446" spans="4:4" ht="12" customHeight="1">
      <c r="D446" s="6"/>
    </row>
    <row r="447" spans="4:4" ht="12" customHeight="1">
      <c r="D447" s="6"/>
    </row>
    <row r="448" spans="4:4" ht="12" customHeight="1">
      <c r="D448" s="6"/>
    </row>
    <row r="449" spans="4:4" ht="12" customHeight="1">
      <c r="D449" s="6"/>
    </row>
    <row r="450" spans="4:4" ht="12" customHeight="1">
      <c r="D450" s="6"/>
    </row>
    <row r="451" spans="4:4" ht="12" customHeight="1">
      <c r="D451" s="6"/>
    </row>
    <row r="452" spans="4:4" ht="12" customHeight="1">
      <c r="D452" s="6"/>
    </row>
    <row r="453" spans="4:4" ht="12" customHeight="1">
      <c r="D453" s="6"/>
    </row>
    <row r="454" spans="4:4" ht="12" customHeight="1">
      <c r="D454" s="6"/>
    </row>
    <row r="455" spans="4:4" ht="12" customHeight="1">
      <c r="D455" s="6"/>
    </row>
    <row r="456" spans="4:4" ht="12" customHeight="1">
      <c r="D456" s="6"/>
    </row>
    <row r="457" spans="4:4" ht="12" customHeight="1">
      <c r="D457" s="6"/>
    </row>
    <row r="458" spans="4:4" ht="12" customHeight="1">
      <c r="D458" s="6"/>
    </row>
    <row r="459" spans="4:4" ht="12" customHeight="1">
      <c r="D459" s="6"/>
    </row>
    <row r="460" spans="4:4" ht="12" customHeight="1">
      <c r="D460" s="6"/>
    </row>
    <row r="461" spans="4:4" ht="12" customHeight="1">
      <c r="D461" s="6"/>
    </row>
    <row r="462" spans="4:4" ht="12" customHeight="1">
      <c r="D462" s="6"/>
    </row>
    <row r="463" spans="4:4" ht="12" customHeight="1">
      <c r="D463" s="6"/>
    </row>
    <row r="464" spans="4:4" ht="12" customHeight="1">
      <c r="D464" s="6"/>
    </row>
    <row r="465" spans="4:4" ht="12" customHeight="1">
      <c r="D465" s="6"/>
    </row>
    <row r="466" spans="4:4" ht="12" customHeight="1">
      <c r="D466" s="6"/>
    </row>
    <row r="467" spans="4:4" ht="12" customHeight="1">
      <c r="D467" s="6"/>
    </row>
    <row r="468" spans="4:4" ht="12" customHeight="1">
      <c r="D468" s="6"/>
    </row>
    <row r="469" spans="4:4" ht="12" customHeight="1">
      <c r="D469" s="6"/>
    </row>
    <row r="470" spans="4:4" ht="12" customHeight="1">
      <c r="D470" s="6"/>
    </row>
    <row r="471" spans="4:4" ht="12" customHeight="1">
      <c r="D471" s="6"/>
    </row>
    <row r="472" spans="4:4" ht="12" customHeight="1">
      <c r="D472" s="6"/>
    </row>
    <row r="473" spans="4:4" ht="12" customHeight="1">
      <c r="D473" s="6"/>
    </row>
    <row r="474" spans="4:4" ht="12" customHeight="1">
      <c r="D474" s="6"/>
    </row>
    <row r="475" spans="4:4" ht="12" customHeight="1">
      <c r="D475" s="6"/>
    </row>
    <row r="476" spans="4:4" ht="12" customHeight="1">
      <c r="D476" s="6"/>
    </row>
    <row r="477" spans="4:4" ht="12" customHeight="1">
      <c r="D477" s="6"/>
    </row>
    <row r="478" spans="4:4" ht="12" customHeight="1">
      <c r="D478" s="6"/>
    </row>
    <row r="479" spans="4:4" ht="12" customHeight="1">
      <c r="D479" s="6"/>
    </row>
    <row r="480" spans="4:4" ht="12" customHeight="1">
      <c r="D480" s="6"/>
    </row>
    <row r="481" spans="4:4" ht="12" customHeight="1">
      <c r="D481" s="6"/>
    </row>
    <row r="482" spans="4:4" ht="12" customHeight="1">
      <c r="D482" s="6"/>
    </row>
    <row r="483" spans="4:4" ht="12" customHeight="1">
      <c r="D483" s="6"/>
    </row>
    <row r="484" spans="4:4" ht="12" customHeight="1">
      <c r="D484" s="6"/>
    </row>
    <row r="485" spans="4:4" ht="12" customHeight="1">
      <c r="D485" s="6"/>
    </row>
    <row r="486" spans="4:4" ht="12" customHeight="1">
      <c r="D486" s="6"/>
    </row>
    <row r="487" spans="4:4" ht="12" customHeight="1">
      <c r="D487" s="6"/>
    </row>
    <row r="488" spans="4:4" ht="12" customHeight="1">
      <c r="D488" s="6"/>
    </row>
    <row r="489" spans="4:4" ht="12" customHeight="1">
      <c r="D489" s="6"/>
    </row>
    <row r="490" spans="4:4" ht="12" customHeight="1">
      <c r="D490" s="6"/>
    </row>
    <row r="491" spans="4:4" ht="12" customHeight="1">
      <c r="D491" s="6"/>
    </row>
    <row r="492" spans="4:4" ht="12" customHeight="1">
      <c r="D492" s="6"/>
    </row>
    <row r="493" spans="4:4" ht="12" customHeight="1">
      <c r="D493" s="6"/>
    </row>
    <row r="494" spans="4:4" ht="12" customHeight="1">
      <c r="D494" s="6"/>
    </row>
    <row r="495" spans="4:4" ht="12" customHeight="1">
      <c r="D495" s="6"/>
    </row>
    <row r="496" spans="4:4" ht="12" customHeight="1">
      <c r="D496" s="6"/>
    </row>
    <row r="497" spans="4:4" ht="12" customHeight="1">
      <c r="D497" s="6"/>
    </row>
    <row r="498" spans="4:4" ht="12" customHeight="1">
      <c r="D498" s="6"/>
    </row>
    <row r="499" spans="4:4" ht="12" customHeight="1">
      <c r="D499" s="6"/>
    </row>
    <row r="500" spans="4:4" ht="12" customHeight="1">
      <c r="D500" s="6"/>
    </row>
    <row r="501" spans="4:4" ht="12" customHeight="1">
      <c r="D501" s="6"/>
    </row>
    <row r="502" spans="4:4" ht="12" customHeight="1">
      <c r="D502" s="6"/>
    </row>
    <row r="503" spans="4:4" ht="12" customHeight="1">
      <c r="D503" s="6"/>
    </row>
    <row r="504" spans="4:4" ht="12" customHeight="1">
      <c r="D504" s="6"/>
    </row>
    <row r="505" spans="4:4" ht="12" customHeight="1">
      <c r="D505" s="6"/>
    </row>
    <row r="506" spans="4:4" ht="12" customHeight="1">
      <c r="D506" s="6"/>
    </row>
    <row r="507" spans="4:4" ht="12" customHeight="1">
      <c r="D507" s="6"/>
    </row>
    <row r="508" spans="4:4" ht="12" customHeight="1">
      <c r="D508" s="6"/>
    </row>
    <row r="509" spans="4:4" ht="12" customHeight="1">
      <c r="D509" s="6"/>
    </row>
    <row r="510" spans="4:4" ht="12" customHeight="1">
      <c r="D510" s="6"/>
    </row>
    <row r="511" spans="4:4" ht="12" customHeight="1">
      <c r="D511" s="6"/>
    </row>
    <row r="512" spans="4:4" ht="12" customHeight="1">
      <c r="D512" s="6"/>
    </row>
    <row r="513" spans="4:4" ht="12" customHeight="1">
      <c r="D513" s="6"/>
    </row>
    <row r="514" spans="4:4" ht="12" customHeight="1">
      <c r="D514" s="6"/>
    </row>
    <row r="515" spans="4:4" ht="12" customHeight="1">
      <c r="D515" s="6"/>
    </row>
    <row r="516" spans="4:4" ht="12" customHeight="1">
      <c r="D516" s="6"/>
    </row>
    <row r="517" spans="4:4" ht="12" customHeight="1">
      <c r="D517" s="6"/>
    </row>
    <row r="518" spans="4:4" ht="12" customHeight="1">
      <c r="D518" s="6"/>
    </row>
    <row r="519" spans="4:4" ht="12" customHeight="1">
      <c r="D519" s="6"/>
    </row>
    <row r="520" spans="4:4" ht="12" customHeight="1">
      <c r="D520" s="6"/>
    </row>
    <row r="521" spans="4:4" ht="12" customHeight="1">
      <c r="D521" s="6"/>
    </row>
    <row r="522" spans="4:4" ht="12" customHeight="1">
      <c r="D522" s="6"/>
    </row>
    <row r="523" spans="4:4" ht="12" customHeight="1">
      <c r="D523" s="6"/>
    </row>
    <row r="524" spans="4:4" ht="12" customHeight="1">
      <c r="D524" s="6"/>
    </row>
    <row r="525" spans="4:4" ht="12" customHeight="1">
      <c r="D525" s="6"/>
    </row>
    <row r="526" spans="4:4" ht="12" customHeight="1">
      <c r="D526" s="6"/>
    </row>
    <row r="527" spans="4:4" ht="12" customHeight="1">
      <c r="D527" s="6"/>
    </row>
    <row r="528" spans="4:4" ht="12" customHeight="1">
      <c r="D528" s="6"/>
    </row>
    <row r="529" spans="4:4" ht="12" customHeight="1">
      <c r="D529" s="6"/>
    </row>
    <row r="530" spans="4:4" ht="12" customHeight="1">
      <c r="D530" s="6"/>
    </row>
    <row r="531" spans="4:4" ht="12" customHeight="1">
      <c r="D531" s="6"/>
    </row>
    <row r="532" spans="4:4" ht="12" customHeight="1">
      <c r="D532" s="6"/>
    </row>
    <row r="533" spans="4:4" ht="12" customHeight="1">
      <c r="D533" s="6"/>
    </row>
    <row r="534" spans="4:4" ht="12" customHeight="1">
      <c r="D534" s="6"/>
    </row>
    <row r="535" spans="4:4" ht="12" customHeight="1">
      <c r="D535" s="6"/>
    </row>
    <row r="536" spans="4:4" ht="12" customHeight="1">
      <c r="D536" s="6"/>
    </row>
    <row r="537" spans="4:4" ht="12" customHeight="1">
      <c r="D537" s="6"/>
    </row>
    <row r="538" spans="4:4" ht="12" customHeight="1">
      <c r="D538" s="6"/>
    </row>
    <row r="539" spans="4:4" ht="12" customHeight="1">
      <c r="D539" s="6"/>
    </row>
    <row r="540" spans="4:4" ht="12" customHeight="1">
      <c r="D540" s="6"/>
    </row>
    <row r="541" spans="4:4" ht="12" customHeight="1">
      <c r="D541" s="6"/>
    </row>
    <row r="542" spans="4:4" ht="12" customHeight="1">
      <c r="D542" s="6"/>
    </row>
    <row r="543" spans="4:4" ht="12" customHeight="1">
      <c r="D543" s="6"/>
    </row>
    <row r="544" spans="4:4" ht="12" customHeight="1">
      <c r="D544" s="6"/>
    </row>
    <row r="545" spans="4:4" ht="12" customHeight="1">
      <c r="D545" s="6"/>
    </row>
    <row r="546" spans="4:4" ht="12" customHeight="1">
      <c r="D546" s="6"/>
    </row>
    <row r="547" spans="4:4" ht="12" customHeight="1">
      <c r="D547" s="6"/>
    </row>
    <row r="548" spans="4:4" ht="12" customHeight="1">
      <c r="D548" s="6"/>
    </row>
    <row r="549" spans="4:4" ht="12" customHeight="1">
      <c r="D549" s="6"/>
    </row>
    <row r="550" spans="4:4" ht="12" customHeight="1">
      <c r="D550" s="6"/>
    </row>
    <row r="551" spans="4:4" ht="12" customHeight="1">
      <c r="D551" s="6"/>
    </row>
    <row r="552" spans="4:4" ht="12" customHeight="1">
      <c r="D552" s="6"/>
    </row>
    <row r="553" spans="4:4" ht="12" customHeight="1">
      <c r="D553" s="6"/>
    </row>
    <row r="554" spans="4:4" ht="12" customHeight="1">
      <c r="D554" s="6"/>
    </row>
    <row r="555" spans="4:4" ht="12" customHeight="1">
      <c r="D555" s="6"/>
    </row>
    <row r="556" spans="4:4" ht="12" customHeight="1">
      <c r="D556" s="6"/>
    </row>
    <row r="557" spans="4:4" ht="12" customHeight="1">
      <c r="D557" s="6"/>
    </row>
    <row r="558" spans="4:4" ht="12" customHeight="1">
      <c r="D558" s="6"/>
    </row>
    <row r="559" spans="4:4" ht="12" customHeight="1">
      <c r="D559" s="6"/>
    </row>
    <row r="560" spans="4:4" ht="12" customHeight="1">
      <c r="D560" s="6"/>
    </row>
    <row r="561" spans="4:4" ht="12" customHeight="1">
      <c r="D561" s="6"/>
    </row>
    <row r="562" spans="4:4" ht="12" customHeight="1">
      <c r="D562" s="6"/>
    </row>
    <row r="563" spans="4:4" ht="12" customHeight="1">
      <c r="D563" s="6"/>
    </row>
    <row r="564" spans="4:4" ht="12" customHeight="1">
      <c r="D564" s="6"/>
    </row>
    <row r="565" spans="4:4" ht="12" customHeight="1">
      <c r="D565" s="6"/>
    </row>
    <row r="566" spans="4:4" ht="12" customHeight="1">
      <c r="D566" s="6"/>
    </row>
    <row r="567" spans="4:4" ht="12" customHeight="1">
      <c r="D567" s="6"/>
    </row>
    <row r="568" spans="4:4" ht="12" customHeight="1">
      <c r="D568" s="6"/>
    </row>
    <row r="569" spans="4:4" ht="12" customHeight="1">
      <c r="D569" s="6"/>
    </row>
    <row r="570" spans="4:4" ht="12" customHeight="1">
      <c r="D570" s="6"/>
    </row>
    <row r="571" spans="4:4" ht="12" customHeight="1">
      <c r="D571" s="6"/>
    </row>
    <row r="572" spans="4:4" ht="12" customHeight="1">
      <c r="D572" s="6"/>
    </row>
    <row r="573" spans="4:4" ht="12" customHeight="1">
      <c r="D573" s="6"/>
    </row>
    <row r="574" spans="4:4" ht="12" customHeight="1">
      <c r="D574" s="6"/>
    </row>
    <row r="575" spans="4:4" ht="12" customHeight="1">
      <c r="D575" s="6"/>
    </row>
    <row r="576" spans="4:4" ht="12" customHeight="1">
      <c r="D576" s="6"/>
    </row>
    <row r="577" spans="4:4" ht="12" customHeight="1">
      <c r="D577" s="6"/>
    </row>
    <row r="578" spans="4:4" ht="12" customHeight="1">
      <c r="D578" s="6"/>
    </row>
    <row r="579" spans="4:4" ht="12" customHeight="1">
      <c r="D579" s="6"/>
    </row>
    <row r="580" spans="4:4" ht="12" customHeight="1">
      <c r="D580" s="6"/>
    </row>
    <row r="581" spans="4:4" ht="12" customHeight="1">
      <c r="D581" s="6"/>
    </row>
    <row r="582" spans="4:4" ht="12" customHeight="1">
      <c r="D582" s="6"/>
    </row>
    <row r="583" spans="4:4" ht="12" customHeight="1">
      <c r="D583" s="6"/>
    </row>
    <row r="584" spans="4:4" ht="12" customHeight="1">
      <c r="D584" s="6"/>
    </row>
    <row r="585" spans="4:4" ht="12" customHeight="1">
      <c r="D585" s="6"/>
    </row>
    <row r="586" spans="4:4" ht="12" customHeight="1">
      <c r="D586" s="6"/>
    </row>
    <row r="587" spans="4:4" ht="12" customHeight="1">
      <c r="D587" s="6"/>
    </row>
    <row r="588" spans="4:4" ht="12" customHeight="1">
      <c r="D588" s="6"/>
    </row>
    <row r="589" spans="4:4" ht="12" customHeight="1">
      <c r="D589" s="6"/>
    </row>
    <row r="590" spans="4:4" ht="12" customHeight="1">
      <c r="D590" s="6"/>
    </row>
    <row r="591" spans="4:4" ht="12" customHeight="1">
      <c r="D591" s="6"/>
    </row>
    <row r="592" spans="4:4" ht="12" customHeight="1">
      <c r="D592" s="6"/>
    </row>
    <row r="593" spans="4:4" ht="12" customHeight="1">
      <c r="D593" s="6"/>
    </row>
    <row r="594" spans="4:4" ht="12" customHeight="1">
      <c r="D594" s="6"/>
    </row>
    <row r="595" spans="4:4" ht="12" customHeight="1">
      <c r="D595" s="6"/>
    </row>
    <row r="596" spans="4:4" ht="12" customHeight="1">
      <c r="D596" s="6"/>
    </row>
    <row r="597" spans="4:4" ht="12" customHeight="1">
      <c r="D597" s="6"/>
    </row>
    <row r="598" spans="4:4" ht="12" customHeight="1">
      <c r="D598" s="6"/>
    </row>
    <row r="599" spans="4:4" ht="12" customHeight="1">
      <c r="D599" s="6"/>
    </row>
    <row r="600" spans="4:4" ht="12" customHeight="1">
      <c r="D600" s="6"/>
    </row>
    <row r="601" spans="4:4" ht="12" customHeight="1">
      <c r="D601" s="6"/>
    </row>
    <row r="602" spans="4:4" ht="12" customHeight="1">
      <c r="D602" s="6"/>
    </row>
    <row r="603" spans="4:4" ht="12" customHeight="1">
      <c r="D603" s="6"/>
    </row>
    <row r="604" spans="4:4" ht="12" customHeight="1">
      <c r="D604" s="6"/>
    </row>
    <row r="605" spans="4:4" ht="12" customHeight="1">
      <c r="D605" s="6"/>
    </row>
    <row r="606" spans="4:4" ht="12" customHeight="1">
      <c r="D606" s="6"/>
    </row>
    <row r="607" spans="4:4" ht="12" customHeight="1">
      <c r="D607" s="6"/>
    </row>
    <row r="608" spans="4:4" ht="12" customHeight="1">
      <c r="D608" s="6"/>
    </row>
    <row r="609" spans="4:4" ht="12" customHeight="1">
      <c r="D609" s="6"/>
    </row>
    <row r="610" spans="4:4" ht="12" customHeight="1">
      <c r="D610" s="6"/>
    </row>
    <row r="611" spans="4:4" ht="12" customHeight="1">
      <c r="D611" s="6"/>
    </row>
    <row r="612" spans="4:4" ht="12" customHeight="1">
      <c r="D612" s="6"/>
    </row>
    <row r="613" spans="4:4" ht="12" customHeight="1">
      <c r="D613" s="6"/>
    </row>
    <row r="614" spans="4:4" ht="12" customHeight="1">
      <c r="D614" s="6"/>
    </row>
    <row r="615" spans="4:4" ht="12" customHeight="1">
      <c r="D615" s="6"/>
    </row>
    <row r="616" spans="4:4" ht="12" customHeight="1">
      <c r="D616" s="6"/>
    </row>
    <row r="617" spans="4:4" ht="12" customHeight="1">
      <c r="D617" s="6"/>
    </row>
    <row r="618" spans="4:4" ht="12" customHeight="1">
      <c r="D618" s="6"/>
    </row>
    <row r="619" spans="4:4" ht="12" customHeight="1">
      <c r="D619" s="6"/>
    </row>
    <row r="620" spans="4:4" ht="12" customHeight="1">
      <c r="D620" s="6"/>
    </row>
    <row r="621" spans="4:4" ht="12" customHeight="1">
      <c r="D621" s="6"/>
    </row>
    <row r="622" spans="4:4" ht="12" customHeight="1">
      <c r="D622" s="6"/>
    </row>
    <row r="623" spans="4:4" ht="12" customHeight="1">
      <c r="D623" s="6"/>
    </row>
    <row r="624" spans="4:4" ht="12" customHeight="1">
      <c r="D624" s="6"/>
    </row>
    <row r="625" spans="4:4" ht="12" customHeight="1">
      <c r="D625" s="6"/>
    </row>
    <row r="626" spans="4:4" ht="12" customHeight="1">
      <c r="D626" s="6"/>
    </row>
    <row r="627" spans="4:4" ht="12" customHeight="1">
      <c r="D627" s="6"/>
    </row>
    <row r="628" spans="4:4" ht="12" customHeight="1">
      <c r="D628" s="6"/>
    </row>
    <row r="629" spans="4:4" ht="12" customHeight="1">
      <c r="D629" s="6"/>
    </row>
    <row r="630" spans="4:4" ht="12" customHeight="1">
      <c r="D630" s="6"/>
    </row>
    <row r="631" spans="4:4" ht="12" customHeight="1">
      <c r="D631" s="6"/>
    </row>
    <row r="632" spans="4:4" ht="12" customHeight="1">
      <c r="D632" s="6"/>
    </row>
    <row r="633" spans="4:4" ht="12" customHeight="1">
      <c r="D633" s="6"/>
    </row>
    <row r="634" spans="4:4" ht="12" customHeight="1">
      <c r="D634" s="6"/>
    </row>
    <row r="635" spans="4:4" ht="12" customHeight="1">
      <c r="D635" s="6"/>
    </row>
    <row r="636" spans="4:4" ht="12" customHeight="1">
      <c r="D636" s="6"/>
    </row>
    <row r="637" spans="4:4" ht="12" customHeight="1">
      <c r="D637" s="6"/>
    </row>
    <row r="638" spans="4:4" ht="12" customHeight="1">
      <c r="D638" s="6"/>
    </row>
    <row r="639" spans="4:4" ht="12" customHeight="1">
      <c r="D639" s="6"/>
    </row>
    <row r="640" spans="4:4" ht="12" customHeight="1">
      <c r="D640" s="6"/>
    </row>
    <row r="641" spans="4:4" ht="12" customHeight="1">
      <c r="D641" s="6"/>
    </row>
    <row r="642" spans="4:4" ht="12" customHeight="1">
      <c r="D642" s="6"/>
    </row>
    <row r="643" spans="4:4" ht="12" customHeight="1">
      <c r="D643" s="6"/>
    </row>
    <row r="644" spans="4:4" ht="12" customHeight="1">
      <c r="D644" s="6"/>
    </row>
    <row r="645" spans="4:4" ht="12" customHeight="1">
      <c r="D645" s="6"/>
    </row>
    <row r="646" spans="4:4" ht="12" customHeight="1">
      <c r="D646" s="6"/>
    </row>
    <row r="647" spans="4:4" ht="12" customHeight="1">
      <c r="D647" s="6"/>
    </row>
    <row r="648" spans="4:4" ht="12" customHeight="1">
      <c r="D648" s="6"/>
    </row>
    <row r="649" spans="4:4" ht="12" customHeight="1">
      <c r="D649" s="6"/>
    </row>
    <row r="650" spans="4:4" ht="12" customHeight="1">
      <c r="D650" s="6"/>
    </row>
    <row r="651" spans="4:4" ht="12" customHeight="1">
      <c r="D651" s="6"/>
    </row>
    <row r="652" spans="4:4" ht="12" customHeight="1">
      <c r="D652" s="6"/>
    </row>
    <row r="653" spans="4:4" ht="12" customHeight="1">
      <c r="D653" s="6"/>
    </row>
    <row r="654" spans="4:4" ht="12" customHeight="1">
      <c r="D654" s="6"/>
    </row>
    <row r="655" spans="4:4" ht="12" customHeight="1">
      <c r="D655" s="6"/>
    </row>
    <row r="656" spans="4:4" ht="12" customHeight="1">
      <c r="D656" s="6"/>
    </row>
    <row r="657" spans="4:4" ht="12" customHeight="1">
      <c r="D657" s="6"/>
    </row>
    <row r="658" spans="4:4" ht="12" customHeight="1">
      <c r="D658" s="6"/>
    </row>
    <row r="659" spans="4:4" ht="12" customHeight="1">
      <c r="D659" s="6"/>
    </row>
    <row r="660" spans="4:4" ht="12" customHeight="1">
      <c r="D660" s="6"/>
    </row>
    <row r="661" spans="4:4" ht="12" customHeight="1">
      <c r="D661" s="6"/>
    </row>
    <row r="662" spans="4:4" ht="12" customHeight="1">
      <c r="D662" s="6"/>
    </row>
    <row r="663" spans="4:4" ht="12" customHeight="1">
      <c r="D663" s="6"/>
    </row>
    <row r="664" spans="4:4" ht="12" customHeight="1">
      <c r="D664" s="6"/>
    </row>
    <row r="665" spans="4:4" ht="12" customHeight="1">
      <c r="D665" s="6"/>
    </row>
    <row r="666" spans="4:4" ht="12" customHeight="1">
      <c r="D666" s="6"/>
    </row>
    <row r="667" spans="4:4" ht="12" customHeight="1">
      <c r="D667" s="6"/>
    </row>
    <row r="668" spans="4:4" ht="12" customHeight="1">
      <c r="D668" s="6"/>
    </row>
    <row r="669" spans="4:4" ht="12" customHeight="1">
      <c r="D669" s="6"/>
    </row>
    <row r="670" spans="4:4" ht="12" customHeight="1">
      <c r="D670" s="6"/>
    </row>
    <row r="671" spans="4:4" ht="12" customHeight="1">
      <c r="D671" s="6"/>
    </row>
    <row r="672" spans="4:4" ht="12" customHeight="1">
      <c r="D672" s="6"/>
    </row>
    <row r="673" spans="4:4" ht="12" customHeight="1">
      <c r="D673" s="6"/>
    </row>
    <row r="674" spans="4:4" ht="12" customHeight="1">
      <c r="D674" s="6"/>
    </row>
    <row r="675" spans="4:4" ht="12" customHeight="1">
      <c r="D675" s="6"/>
    </row>
    <row r="676" spans="4:4" ht="12" customHeight="1">
      <c r="D676" s="6"/>
    </row>
    <row r="677" spans="4:4" ht="12" customHeight="1">
      <c r="D677" s="6"/>
    </row>
    <row r="678" spans="4:4" ht="12" customHeight="1">
      <c r="D678" s="6"/>
    </row>
    <row r="679" spans="4:4" ht="12" customHeight="1">
      <c r="D679" s="6"/>
    </row>
    <row r="680" spans="4:4" ht="12" customHeight="1">
      <c r="D680" s="6"/>
    </row>
    <row r="681" spans="4:4" ht="12" customHeight="1">
      <c r="D681" s="6"/>
    </row>
    <row r="682" spans="4:4" ht="12" customHeight="1">
      <c r="D682" s="6"/>
    </row>
    <row r="683" spans="4:4" ht="12" customHeight="1">
      <c r="D683" s="6"/>
    </row>
    <row r="684" spans="4:4" ht="12" customHeight="1">
      <c r="D684" s="6"/>
    </row>
    <row r="685" spans="4:4" ht="12" customHeight="1">
      <c r="D685" s="6"/>
    </row>
    <row r="686" spans="4:4" ht="12" customHeight="1">
      <c r="D686" s="6"/>
    </row>
    <row r="687" spans="4:4" ht="12" customHeight="1">
      <c r="D687" s="6"/>
    </row>
    <row r="688" spans="4:4" ht="12" customHeight="1">
      <c r="D688" s="6"/>
    </row>
    <row r="689" spans="4:4" ht="12" customHeight="1">
      <c r="D689" s="6"/>
    </row>
    <row r="690" spans="4:4" ht="12" customHeight="1">
      <c r="D690" s="6"/>
    </row>
    <row r="691" spans="4:4" ht="12" customHeight="1">
      <c r="D691" s="6"/>
    </row>
    <row r="692" spans="4:4" ht="12" customHeight="1">
      <c r="D692" s="6"/>
    </row>
    <row r="693" spans="4:4" ht="12" customHeight="1">
      <c r="D693" s="6"/>
    </row>
    <row r="694" spans="4:4" ht="12" customHeight="1">
      <c r="D694" s="6"/>
    </row>
    <row r="695" spans="4:4" ht="12" customHeight="1">
      <c r="D695" s="6"/>
    </row>
    <row r="696" spans="4:4" ht="12" customHeight="1">
      <c r="D696" s="6"/>
    </row>
    <row r="697" spans="4:4" ht="12" customHeight="1">
      <c r="D697" s="6"/>
    </row>
    <row r="698" spans="4:4" ht="12" customHeight="1">
      <c r="D698" s="6"/>
    </row>
    <row r="699" spans="4:4" ht="12" customHeight="1">
      <c r="D699" s="6"/>
    </row>
    <row r="700" spans="4:4" ht="12" customHeight="1">
      <c r="D700" s="6"/>
    </row>
    <row r="701" spans="4:4" ht="12" customHeight="1">
      <c r="D701" s="6"/>
    </row>
    <row r="702" spans="4:4" ht="12" customHeight="1">
      <c r="D702" s="6"/>
    </row>
    <row r="703" spans="4:4" ht="12" customHeight="1">
      <c r="D703" s="6"/>
    </row>
    <row r="704" spans="4:4" ht="12" customHeight="1">
      <c r="D704" s="6"/>
    </row>
    <row r="705" spans="4:4" ht="12" customHeight="1">
      <c r="D705" s="6"/>
    </row>
    <row r="706" spans="4:4" ht="12" customHeight="1">
      <c r="D706" s="6"/>
    </row>
    <row r="707" spans="4:4" ht="12" customHeight="1">
      <c r="D707" s="6"/>
    </row>
    <row r="708" spans="4:4" ht="12" customHeight="1">
      <c r="D708" s="6"/>
    </row>
    <row r="709" spans="4:4" ht="12" customHeight="1">
      <c r="D709" s="6"/>
    </row>
    <row r="710" spans="4:4" ht="12" customHeight="1">
      <c r="D710" s="6"/>
    </row>
    <row r="711" spans="4:4" ht="12" customHeight="1">
      <c r="D711" s="6"/>
    </row>
    <row r="712" spans="4:4" ht="12" customHeight="1">
      <c r="D712" s="6"/>
    </row>
    <row r="713" spans="4:4" ht="12" customHeight="1">
      <c r="D713" s="6"/>
    </row>
    <row r="714" spans="4:4" ht="12" customHeight="1">
      <c r="D714" s="6"/>
    </row>
    <row r="715" spans="4:4" ht="12" customHeight="1">
      <c r="D715" s="6"/>
    </row>
    <row r="716" spans="4:4" ht="12" customHeight="1">
      <c r="D716" s="6"/>
    </row>
    <row r="717" spans="4:4" ht="12" customHeight="1">
      <c r="D717" s="6"/>
    </row>
    <row r="718" spans="4:4" ht="12" customHeight="1">
      <c r="D718" s="6"/>
    </row>
    <row r="719" spans="4:4" ht="12" customHeight="1">
      <c r="D719" s="6"/>
    </row>
    <row r="720" spans="4:4" ht="12" customHeight="1">
      <c r="D720" s="6"/>
    </row>
    <row r="721" spans="4:4" ht="12" customHeight="1">
      <c r="D721" s="6"/>
    </row>
    <row r="722" spans="4:4" ht="12" customHeight="1">
      <c r="D722" s="6"/>
    </row>
    <row r="723" spans="4:4" ht="12" customHeight="1">
      <c r="D723" s="6"/>
    </row>
    <row r="724" spans="4:4" ht="12" customHeight="1">
      <c r="D724" s="6"/>
    </row>
    <row r="725" spans="4:4" ht="12" customHeight="1">
      <c r="D725" s="6"/>
    </row>
    <row r="726" spans="4:4" ht="12" customHeight="1">
      <c r="D726" s="6"/>
    </row>
    <row r="727" spans="4:4" ht="12" customHeight="1">
      <c r="D727" s="6"/>
    </row>
    <row r="728" spans="4:4" ht="12" customHeight="1">
      <c r="D728" s="6"/>
    </row>
    <row r="729" spans="4:4" ht="12" customHeight="1">
      <c r="D729" s="6"/>
    </row>
    <row r="730" spans="4:4" ht="12" customHeight="1">
      <c r="D730" s="6"/>
    </row>
    <row r="731" spans="4:4" ht="12" customHeight="1">
      <c r="D731" s="6"/>
    </row>
    <row r="732" spans="4:4" ht="12" customHeight="1">
      <c r="D732" s="6"/>
    </row>
    <row r="733" spans="4:4" ht="12" customHeight="1">
      <c r="D733" s="6"/>
    </row>
    <row r="734" spans="4:4" ht="12" customHeight="1">
      <c r="D734" s="6"/>
    </row>
    <row r="735" spans="4:4" ht="12" customHeight="1">
      <c r="D735" s="6"/>
    </row>
    <row r="736" spans="4:4" ht="12" customHeight="1">
      <c r="D736" s="6"/>
    </row>
    <row r="737" spans="4:4" ht="12" customHeight="1">
      <c r="D737" s="6"/>
    </row>
    <row r="738" spans="4:4" ht="12" customHeight="1">
      <c r="D738" s="6"/>
    </row>
    <row r="739" spans="4:4" ht="12" customHeight="1">
      <c r="D739" s="6"/>
    </row>
    <row r="740" spans="4:4" ht="12" customHeight="1">
      <c r="D740" s="6"/>
    </row>
    <row r="741" spans="4:4" ht="12" customHeight="1">
      <c r="D741" s="6"/>
    </row>
    <row r="742" spans="4:4" ht="12" customHeight="1">
      <c r="D742" s="6"/>
    </row>
    <row r="743" spans="4:4" ht="12" customHeight="1">
      <c r="D743" s="6"/>
    </row>
    <row r="744" spans="4:4" ht="12" customHeight="1">
      <c r="D744" s="6"/>
    </row>
    <row r="745" spans="4:4" ht="12" customHeight="1">
      <c r="D745" s="6"/>
    </row>
    <row r="746" spans="4:4" ht="12" customHeight="1">
      <c r="D746" s="6"/>
    </row>
    <row r="747" spans="4:4" ht="12" customHeight="1">
      <c r="D747" s="6"/>
    </row>
    <row r="748" spans="4:4" ht="12" customHeight="1">
      <c r="D748" s="6"/>
    </row>
    <row r="749" spans="4:4" ht="12" customHeight="1">
      <c r="D749" s="6"/>
    </row>
    <row r="750" spans="4:4" ht="12" customHeight="1">
      <c r="D750" s="6"/>
    </row>
    <row r="751" spans="4:4" ht="12" customHeight="1">
      <c r="D751" s="6"/>
    </row>
    <row r="752" spans="4:4" ht="12" customHeight="1">
      <c r="D752" s="6"/>
    </row>
    <row r="753" spans="4:4" ht="12" customHeight="1">
      <c r="D753" s="6"/>
    </row>
    <row r="754" spans="4:4" ht="12" customHeight="1">
      <c r="D754" s="6"/>
    </row>
    <row r="755" spans="4:4" ht="12" customHeight="1">
      <c r="D755" s="6"/>
    </row>
    <row r="756" spans="4:4" ht="12" customHeight="1">
      <c r="D756" s="6"/>
    </row>
    <row r="757" spans="4:4" ht="12" customHeight="1">
      <c r="D757" s="6"/>
    </row>
    <row r="758" spans="4:4" ht="12" customHeight="1">
      <c r="D758" s="6"/>
    </row>
    <row r="759" spans="4:4" ht="12" customHeight="1">
      <c r="D759" s="6"/>
    </row>
    <row r="760" spans="4:4" ht="12" customHeight="1">
      <c r="D760" s="6"/>
    </row>
    <row r="761" spans="4:4" ht="12" customHeight="1">
      <c r="D761" s="6"/>
    </row>
    <row r="762" spans="4:4" ht="12" customHeight="1">
      <c r="D762" s="6"/>
    </row>
    <row r="763" spans="4:4" ht="12" customHeight="1">
      <c r="D763" s="6"/>
    </row>
    <row r="764" spans="4:4" ht="12" customHeight="1">
      <c r="D764" s="6"/>
    </row>
    <row r="765" spans="4:4" ht="12" customHeight="1">
      <c r="D765" s="6"/>
    </row>
    <row r="766" spans="4:4" ht="12" customHeight="1">
      <c r="D766" s="6"/>
    </row>
    <row r="767" spans="4:4" ht="12" customHeight="1">
      <c r="D767" s="6"/>
    </row>
    <row r="768" spans="4:4" ht="12" customHeight="1">
      <c r="D768" s="6"/>
    </row>
    <row r="769" spans="4:4" ht="12" customHeight="1">
      <c r="D769" s="6"/>
    </row>
    <row r="770" spans="4:4" ht="12" customHeight="1">
      <c r="D770" s="6"/>
    </row>
    <row r="771" spans="4:4" ht="12" customHeight="1">
      <c r="D771" s="6"/>
    </row>
    <row r="772" spans="4:4" ht="12" customHeight="1">
      <c r="D772" s="6"/>
    </row>
    <row r="773" spans="4:4" ht="12" customHeight="1">
      <c r="D773" s="6"/>
    </row>
    <row r="774" spans="4:4" ht="12" customHeight="1">
      <c r="D774" s="6"/>
    </row>
    <row r="775" spans="4:4" ht="12" customHeight="1">
      <c r="D775" s="6"/>
    </row>
    <row r="776" spans="4:4" ht="12" customHeight="1">
      <c r="D776" s="6"/>
    </row>
    <row r="777" spans="4:4" ht="12" customHeight="1">
      <c r="D777" s="6"/>
    </row>
    <row r="778" spans="4:4" ht="12" customHeight="1">
      <c r="D778" s="6"/>
    </row>
    <row r="779" spans="4:4" ht="12" customHeight="1">
      <c r="D779" s="6"/>
    </row>
    <row r="780" spans="4:4" ht="12" customHeight="1">
      <c r="D780" s="6"/>
    </row>
    <row r="781" spans="4:4" ht="12" customHeight="1">
      <c r="D781" s="6"/>
    </row>
    <row r="782" spans="4:4" ht="12" customHeight="1">
      <c r="D782" s="6"/>
    </row>
    <row r="783" spans="4:4" ht="12" customHeight="1">
      <c r="D783" s="6"/>
    </row>
    <row r="784" spans="4:4" ht="12" customHeight="1">
      <c r="D784" s="6"/>
    </row>
    <row r="785" spans="4:4" ht="12" customHeight="1">
      <c r="D785" s="6"/>
    </row>
    <row r="786" spans="4:4" ht="12" customHeight="1">
      <c r="D786" s="6"/>
    </row>
    <row r="787" spans="4:4" ht="12" customHeight="1">
      <c r="D787" s="6"/>
    </row>
    <row r="788" spans="4:4" ht="12" customHeight="1">
      <c r="D788" s="6"/>
    </row>
    <row r="789" spans="4:4" ht="12" customHeight="1">
      <c r="D789" s="6"/>
    </row>
    <row r="790" spans="4:4" ht="12" customHeight="1">
      <c r="D790" s="6"/>
    </row>
    <row r="791" spans="4:4" ht="12" customHeight="1">
      <c r="D791" s="6"/>
    </row>
    <row r="792" spans="4:4" ht="12" customHeight="1">
      <c r="D792" s="6"/>
    </row>
    <row r="793" spans="4:4" ht="12" customHeight="1">
      <c r="D793" s="6"/>
    </row>
    <row r="794" spans="4:4" ht="12" customHeight="1">
      <c r="D794" s="6"/>
    </row>
    <row r="795" spans="4:4" ht="12" customHeight="1">
      <c r="D795" s="6"/>
    </row>
    <row r="796" spans="4:4" ht="12" customHeight="1">
      <c r="D796" s="6"/>
    </row>
    <row r="797" spans="4:4" ht="12" customHeight="1">
      <c r="D797" s="6"/>
    </row>
    <row r="798" spans="4:4" ht="12" customHeight="1">
      <c r="D798" s="6"/>
    </row>
    <row r="799" spans="4:4" ht="12" customHeight="1">
      <c r="D799" s="6"/>
    </row>
    <row r="800" spans="4:4" ht="12" customHeight="1">
      <c r="D800" s="6"/>
    </row>
    <row r="801" spans="4:4" ht="12" customHeight="1">
      <c r="D801" s="6"/>
    </row>
    <row r="802" spans="4:4" ht="12" customHeight="1">
      <c r="D802" s="6"/>
    </row>
    <row r="803" spans="4:4" ht="12" customHeight="1">
      <c r="D803" s="6"/>
    </row>
    <row r="804" spans="4:4" ht="12" customHeight="1">
      <c r="D804" s="6"/>
    </row>
    <row r="805" spans="4:4" ht="12" customHeight="1">
      <c r="D805" s="6"/>
    </row>
    <row r="806" spans="4:4" ht="12" customHeight="1">
      <c r="D806" s="6"/>
    </row>
    <row r="807" spans="4:4" ht="12" customHeight="1">
      <c r="D807" s="6"/>
    </row>
    <row r="808" spans="4:4" ht="12" customHeight="1">
      <c r="D808" s="6"/>
    </row>
    <row r="809" spans="4:4" ht="12" customHeight="1">
      <c r="D809" s="6"/>
    </row>
    <row r="810" spans="4:4" ht="12" customHeight="1">
      <c r="D810" s="6"/>
    </row>
    <row r="811" spans="4:4" ht="12" customHeight="1">
      <c r="D811" s="6"/>
    </row>
    <row r="812" spans="4:4" ht="12" customHeight="1">
      <c r="D812" s="6"/>
    </row>
    <row r="813" spans="4:4" ht="12" customHeight="1">
      <c r="D813" s="6"/>
    </row>
    <row r="814" spans="4:4" ht="12" customHeight="1">
      <c r="D814" s="6"/>
    </row>
    <row r="815" spans="4:4" ht="12" customHeight="1">
      <c r="D815" s="6"/>
    </row>
    <row r="816" spans="4:4" ht="12" customHeight="1">
      <c r="D816" s="6"/>
    </row>
    <row r="817" spans="4:4" ht="12" customHeight="1">
      <c r="D817" s="6"/>
    </row>
    <row r="818" spans="4:4" ht="12" customHeight="1">
      <c r="D818" s="6"/>
    </row>
    <row r="819" spans="4:4" ht="12" customHeight="1">
      <c r="D819" s="6"/>
    </row>
    <row r="820" spans="4:4" ht="12" customHeight="1">
      <c r="D820" s="6"/>
    </row>
    <row r="821" spans="4:4" ht="12" customHeight="1">
      <c r="D821" s="6"/>
    </row>
    <row r="822" spans="4:4" ht="12" customHeight="1">
      <c r="D822" s="6"/>
    </row>
    <row r="823" spans="4:4" ht="12" customHeight="1">
      <c r="D823" s="6"/>
    </row>
    <row r="824" spans="4:4" ht="12" customHeight="1">
      <c r="D824" s="6"/>
    </row>
    <row r="825" spans="4:4" ht="12" customHeight="1">
      <c r="D825" s="6"/>
    </row>
    <row r="826" spans="4:4" ht="12" customHeight="1">
      <c r="D826" s="6"/>
    </row>
    <row r="827" spans="4:4" ht="12" customHeight="1">
      <c r="D827" s="6"/>
    </row>
    <row r="828" spans="4:4" ht="12" customHeight="1">
      <c r="D828" s="6"/>
    </row>
    <row r="829" spans="4:4" ht="12" customHeight="1">
      <c r="D829" s="6"/>
    </row>
    <row r="830" spans="4:4" ht="12" customHeight="1">
      <c r="D830" s="6"/>
    </row>
    <row r="831" spans="4:4" ht="12" customHeight="1">
      <c r="D831" s="6"/>
    </row>
    <row r="832" spans="4:4" ht="12" customHeight="1">
      <c r="D832" s="6"/>
    </row>
    <row r="833" spans="4:4" ht="12" customHeight="1">
      <c r="D833" s="6"/>
    </row>
    <row r="834" spans="4:4" ht="12" customHeight="1">
      <c r="D834" s="6"/>
    </row>
    <row r="835" spans="4:4" ht="12" customHeight="1">
      <c r="D835" s="6"/>
    </row>
    <row r="836" spans="4:4" ht="12" customHeight="1">
      <c r="D836" s="6"/>
    </row>
    <row r="837" spans="4:4" ht="12" customHeight="1">
      <c r="D837" s="6"/>
    </row>
    <row r="838" spans="4:4" ht="12" customHeight="1">
      <c r="D838" s="6"/>
    </row>
    <row r="839" spans="4:4" ht="12" customHeight="1">
      <c r="D839" s="6"/>
    </row>
    <row r="840" spans="4:4" ht="12" customHeight="1">
      <c r="D840" s="6"/>
    </row>
    <row r="841" spans="4:4" ht="12" customHeight="1">
      <c r="D841" s="6"/>
    </row>
    <row r="842" spans="4:4" ht="12" customHeight="1">
      <c r="D842" s="6"/>
    </row>
    <row r="843" spans="4:4" ht="12" customHeight="1">
      <c r="D843" s="6"/>
    </row>
    <row r="844" spans="4:4" ht="12" customHeight="1">
      <c r="D844" s="6"/>
    </row>
    <row r="845" spans="4:4" ht="12" customHeight="1">
      <c r="D845" s="6"/>
    </row>
    <row r="846" spans="4:4" ht="12" customHeight="1">
      <c r="D846" s="6"/>
    </row>
    <row r="847" spans="4:4" ht="12" customHeight="1">
      <c r="D847" s="6"/>
    </row>
    <row r="848" spans="4:4" ht="12" customHeight="1">
      <c r="D848" s="6"/>
    </row>
    <row r="849" spans="4:4" ht="12" customHeight="1">
      <c r="D849" s="6"/>
    </row>
    <row r="850" spans="4:4" ht="12" customHeight="1">
      <c r="D850" s="6"/>
    </row>
    <row r="851" spans="4:4" ht="12" customHeight="1">
      <c r="D851" s="6"/>
    </row>
    <row r="852" spans="4:4" ht="12" customHeight="1">
      <c r="D852" s="6"/>
    </row>
    <row r="853" spans="4:4" ht="12" customHeight="1">
      <c r="D853" s="6"/>
    </row>
    <row r="854" spans="4:4" ht="12" customHeight="1">
      <c r="D854" s="6"/>
    </row>
    <row r="855" spans="4:4" ht="12" customHeight="1">
      <c r="D855" s="6"/>
    </row>
    <row r="856" spans="4:4" ht="12" customHeight="1">
      <c r="D856" s="6"/>
    </row>
    <row r="857" spans="4:4" ht="12" customHeight="1">
      <c r="D857" s="6"/>
    </row>
    <row r="858" spans="4:4" ht="12" customHeight="1">
      <c r="D858" s="6"/>
    </row>
    <row r="859" spans="4:4" ht="12" customHeight="1">
      <c r="D859" s="6"/>
    </row>
    <row r="860" spans="4:4" ht="12" customHeight="1">
      <c r="D860" s="6"/>
    </row>
    <row r="861" spans="4:4" ht="12" customHeight="1">
      <c r="D861" s="6"/>
    </row>
    <row r="862" spans="4:4" ht="12" customHeight="1">
      <c r="D862" s="6"/>
    </row>
    <row r="863" spans="4:4" ht="12" customHeight="1">
      <c r="D863" s="6"/>
    </row>
    <row r="864" spans="4:4" ht="12" customHeight="1">
      <c r="D864" s="6"/>
    </row>
    <row r="865" spans="4:4" ht="12" customHeight="1">
      <c r="D865" s="6"/>
    </row>
    <row r="866" spans="4:4" ht="12" customHeight="1">
      <c r="D866" s="6"/>
    </row>
    <row r="867" spans="4:4" ht="12" customHeight="1">
      <c r="D867" s="6"/>
    </row>
    <row r="868" spans="4:4" ht="12" customHeight="1">
      <c r="D868" s="6"/>
    </row>
    <row r="869" spans="4:4" ht="12" customHeight="1">
      <c r="D869" s="6"/>
    </row>
    <row r="870" spans="4:4" ht="12" customHeight="1">
      <c r="D870" s="6"/>
    </row>
    <row r="871" spans="4:4" ht="12" customHeight="1">
      <c r="D871" s="6"/>
    </row>
    <row r="872" spans="4:4" ht="12" customHeight="1">
      <c r="D872" s="6"/>
    </row>
    <row r="873" spans="4:4" ht="12" customHeight="1">
      <c r="D873" s="6"/>
    </row>
    <row r="874" spans="4:4" ht="12" customHeight="1">
      <c r="D874" s="6"/>
    </row>
    <row r="875" spans="4:4" ht="12" customHeight="1">
      <c r="D875" s="6"/>
    </row>
    <row r="876" spans="4:4" ht="12" customHeight="1">
      <c r="D876" s="6"/>
    </row>
    <row r="877" spans="4:4" ht="12" customHeight="1">
      <c r="D877" s="6"/>
    </row>
    <row r="878" spans="4:4" ht="12" customHeight="1">
      <c r="D878" s="6"/>
    </row>
    <row r="879" spans="4:4" ht="12" customHeight="1">
      <c r="D879" s="6"/>
    </row>
    <row r="880" spans="4:4" ht="12" customHeight="1">
      <c r="D880" s="6"/>
    </row>
    <row r="881" spans="4:4" ht="12" customHeight="1">
      <c r="D881" s="6"/>
    </row>
    <row r="882" spans="4:4" ht="12" customHeight="1">
      <c r="D882" s="6"/>
    </row>
    <row r="883" spans="4:4" ht="12" customHeight="1">
      <c r="D883" s="6"/>
    </row>
    <row r="884" spans="4:4" ht="12" customHeight="1">
      <c r="D884" s="6"/>
    </row>
    <row r="885" spans="4:4" ht="12" customHeight="1">
      <c r="D885" s="6"/>
    </row>
    <row r="886" spans="4:4" ht="12" customHeight="1">
      <c r="D886" s="6"/>
    </row>
    <row r="887" spans="4:4" ht="12" customHeight="1">
      <c r="D887" s="6"/>
    </row>
    <row r="888" spans="4:4" ht="12" customHeight="1">
      <c r="D888" s="6"/>
    </row>
    <row r="889" spans="4:4" ht="12" customHeight="1">
      <c r="D889" s="6"/>
    </row>
    <row r="890" spans="4:4" ht="12" customHeight="1">
      <c r="D890" s="6"/>
    </row>
    <row r="891" spans="4:4" ht="12" customHeight="1">
      <c r="D891" s="6"/>
    </row>
    <row r="892" spans="4:4" ht="12" customHeight="1">
      <c r="D892" s="6"/>
    </row>
    <row r="893" spans="4:4" ht="12" customHeight="1">
      <c r="D893" s="6"/>
    </row>
    <row r="894" spans="4:4" ht="12" customHeight="1">
      <c r="D894" s="6"/>
    </row>
    <row r="895" spans="4:4" ht="12" customHeight="1">
      <c r="D895" s="6"/>
    </row>
    <row r="896" spans="4:4" ht="12" customHeight="1">
      <c r="D896" s="6"/>
    </row>
    <row r="897" spans="4:4" ht="12" customHeight="1">
      <c r="D897" s="6"/>
    </row>
    <row r="898" spans="4:4" ht="12" customHeight="1">
      <c r="D898" s="6"/>
    </row>
    <row r="899" spans="4:4" ht="12" customHeight="1">
      <c r="D899" s="6"/>
    </row>
    <row r="900" spans="4:4" ht="12" customHeight="1">
      <c r="D900" s="6"/>
    </row>
    <row r="901" spans="4:4" ht="12" customHeight="1">
      <c r="D901" s="6"/>
    </row>
    <row r="902" spans="4:4" ht="12" customHeight="1">
      <c r="D902" s="6"/>
    </row>
    <row r="903" spans="4:4" ht="12" customHeight="1">
      <c r="D903" s="6"/>
    </row>
    <row r="904" spans="4:4" ht="12" customHeight="1">
      <c r="D904" s="6"/>
    </row>
    <row r="905" spans="4:4" ht="12" customHeight="1">
      <c r="D905" s="6"/>
    </row>
    <row r="906" spans="4:4" ht="12" customHeight="1">
      <c r="D906" s="6"/>
    </row>
    <row r="907" spans="4:4" ht="12" customHeight="1">
      <c r="D907" s="6"/>
    </row>
    <row r="908" spans="4:4" ht="12" customHeight="1">
      <c r="D908" s="6"/>
    </row>
    <row r="909" spans="4:4" ht="12" customHeight="1">
      <c r="D909" s="6"/>
    </row>
    <row r="910" spans="4:4" ht="12" customHeight="1">
      <c r="D910" s="6"/>
    </row>
    <row r="911" spans="4:4" ht="12" customHeight="1">
      <c r="D911" s="6"/>
    </row>
    <row r="912" spans="4:4" ht="12" customHeight="1">
      <c r="D912" s="6"/>
    </row>
    <row r="913" spans="4:4" ht="12" customHeight="1">
      <c r="D913" s="6"/>
    </row>
    <row r="914" spans="4:4" ht="12" customHeight="1">
      <c r="D914" s="6"/>
    </row>
    <row r="915" spans="4:4" ht="12" customHeight="1">
      <c r="D915" s="6"/>
    </row>
    <row r="916" spans="4:4" ht="12" customHeight="1">
      <c r="D916" s="6"/>
    </row>
    <row r="917" spans="4:4" ht="12" customHeight="1">
      <c r="D917" s="6"/>
    </row>
    <row r="918" spans="4:4" ht="12" customHeight="1">
      <c r="D918" s="6"/>
    </row>
    <row r="919" spans="4:4" ht="12" customHeight="1">
      <c r="D919" s="6"/>
    </row>
    <row r="920" spans="4:4" ht="12" customHeight="1">
      <c r="D920" s="6"/>
    </row>
    <row r="921" spans="4:4" ht="12" customHeight="1">
      <c r="D921" s="6"/>
    </row>
    <row r="922" spans="4:4" ht="12" customHeight="1">
      <c r="D922" s="6"/>
    </row>
    <row r="923" spans="4:4" ht="12" customHeight="1">
      <c r="D923" s="6"/>
    </row>
    <row r="924" spans="4:4" ht="12" customHeight="1">
      <c r="D924" s="6"/>
    </row>
    <row r="925" spans="4:4" ht="12" customHeight="1">
      <c r="D925" s="6"/>
    </row>
    <row r="926" spans="4:4" ht="12" customHeight="1">
      <c r="D926" s="6"/>
    </row>
    <row r="927" spans="4:4" ht="12" customHeight="1">
      <c r="D927" s="6"/>
    </row>
    <row r="928" spans="4:4" ht="12" customHeight="1">
      <c r="D928" s="6"/>
    </row>
    <row r="929" spans="4:4" ht="12" customHeight="1">
      <c r="D929" s="6"/>
    </row>
    <row r="930" spans="4:4" ht="12" customHeight="1">
      <c r="D930" s="6"/>
    </row>
    <row r="931" spans="4:4" ht="12" customHeight="1">
      <c r="D931" s="6"/>
    </row>
    <row r="932" spans="4:4" ht="12" customHeight="1">
      <c r="D932" s="6"/>
    </row>
    <row r="933" spans="4:4" ht="12" customHeight="1">
      <c r="D933" s="6"/>
    </row>
    <row r="934" spans="4:4" ht="12" customHeight="1">
      <c r="D934" s="6"/>
    </row>
    <row r="935" spans="4:4" ht="12" customHeight="1">
      <c r="D935" s="6"/>
    </row>
    <row r="936" spans="4:4" ht="12" customHeight="1">
      <c r="D936" s="6"/>
    </row>
    <row r="937" spans="4:4" ht="12" customHeight="1">
      <c r="D937" s="6"/>
    </row>
    <row r="938" spans="4:4" ht="12" customHeight="1">
      <c r="D938" s="6"/>
    </row>
    <row r="939" spans="4:4" ht="12" customHeight="1">
      <c r="D939" s="6"/>
    </row>
    <row r="940" spans="4:4" ht="12" customHeight="1">
      <c r="D940" s="6"/>
    </row>
    <row r="941" spans="4:4" ht="12" customHeight="1">
      <c r="D941" s="6"/>
    </row>
    <row r="942" spans="4:4" ht="12" customHeight="1">
      <c r="D942" s="6"/>
    </row>
    <row r="943" spans="4:4" ht="12" customHeight="1">
      <c r="D943" s="6"/>
    </row>
    <row r="944" spans="4:4" ht="12" customHeight="1">
      <c r="D944" s="6"/>
    </row>
    <row r="945" spans="4:4" ht="12" customHeight="1">
      <c r="D945" s="6"/>
    </row>
    <row r="946" spans="4:4" ht="12" customHeight="1">
      <c r="D946" s="6"/>
    </row>
    <row r="947" spans="4:4" ht="12" customHeight="1">
      <c r="D947" s="6"/>
    </row>
    <row r="948" spans="4:4" ht="12" customHeight="1">
      <c r="D948" s="6"/>
    </row>
    <row r="949" spans="4:4" ht="12" customHeight="1">
      <c r="D949" s="6"/>
    </row>
    <row r="950" spans="4:4" ht="12" customHeight="1">
      <c r="D950" s="6"/>
    </row>
    <row r="951" spans="4:4" ht="12" customHeight="1">
      <c r="D951" s="6"/>
    </row>
    <row r="952" spans="4:4" ht="12" customHeight="1">
      <c r="D952" s="6"/>
    </row>
    <row r="953" spans="4:4" ht="12" customHeight="1">
      <c r="D953" s="6"/>
    </row>
    <row r="954" spans="4:4" ht="12" customHeight="1">
      <c r="D954" s="6"/>
    </row>
    <row r="955" spans="4:4" ht="12" customHeight="1">
      <c r="D955" s="6"/>
    </row>
    <row r="956" spans="4:4" ht="12" customHeight="1">
      <c r="D956" s="6"/>
    </row>
    <row r="957" spans="4:4" ht="12" customHeight="1">
      <c r="D957" s="6"/>
    </row>
    <row r="958" spans="4:4" ht="12" customHeight="1">
      <c r="D958" s="6"/>
    </row>
    <row r="959" spans="4:4" ht="12" customHeight="1">
      <c r="D959" s="6"/>
    </row>
    <row r="960" spans="4:4" ht="12" customHeight="1">
      <c r="D960" s="6"/>
    </row>
    <row r="961" spans="4:4" ht="12" customHeight="1">
      <c r="D961" s="6"/>
    </row>
    <row r="962" spans="4:4" ht="12" customHeight="1">
      <c r="D962" s="6"/>
    </row>
    <row r="963" spans="4:4" ht="12" customHeight="1">
      <c r="D963" s="6"/>
    </row>
    <row r="964" spans="4:4" ht="12" customHeight="1">
      <c r="D964" s="6"/>
    </row>
    <row r="965" spans="4:4" ht="12" customHeight="1">
      <c r="D965" s="6"/>
    </row>
    <row r="966" spans="4:4" ht="12" customHeight="1">
      <c r="D966" s="6"/>
    </row>
    <row r="967" spans="4:4" ht="12" customHeight="1">
      <c r="D967" s="6"/>
    </row>
    <row r="968" spans="4:4" ht="12" customHeight="1">
      <c r="D968" s="6"/>
    </row>
    <row r="969" spans="4:4" ht="12" customHeight="1">
      <c r="D969" s="6"/>
    </row>
    <row r="970" spans="4:4" ht="12" customHeight="1">
      <c r="D970" s="6"/>
    </row>
    <row r="971" spans="4:4" ht="12" customHeight="1">
      <c r="D971" s="6"/>
    </row>
    <row r="972" spans="4:4" ht="12" customHeight="1">
      <c r="D972" s="6"/>
    </row>
    <row r="973" spans="4:4" ht="12" customHeight="1">
      <c r="D973" s="6"/>
    </row>
    <row r="974" spans="4:4" ht="12" customHeight="1">
      <c r="D974" s="6"/>
    </row>
    <row r="975" spans="4:4" ht="12" customHeight="1">
      <c r="D975" s="6"/>
    </row>
    <row r="976" spans="4:4" ht="12" customHeight="1">
      <c r="D976" s="6"/>
    </row>
    <row r="977" spans="4:4" ht="12" customHeight="1">
      <c r="D977" s="6"/>
    </row>
    <row r="978" spans="4:4" ht="12" customHeight="1">
      <c r="D978" s="6"/>
    </row>
    <row r="979" spans="4:4" ht="12" customHeight="1">
      <c r="D979" s="6"/>
    </row>
    <row r="980" spans="4:4" ht="12" customHeight="1">
      <c r="D980" s="6"/>
    </row>
    <row r="981" spans="4:4" ht="12" customHeight="1">
      <c r="D981" s="6"/>
    </row>
    <row r="982" spans="4:4" ht="12" customHeight="1">
      <c r="D982" s="6"/>
    </row>
    <row r="983" spans="4:4" ht="12" customHeight="1">
      <c r="D983" s="6"/>
    </row>
    <row r="984" spans="4:4" ht="12" customHeight="1">
      <c r="D984" s="6"/>
    </row>
    <row r="985" spans="4:4" ht="12" customHeight="1">
      <c r="D985" s="6"/>
    </row>
    <row r="986" spans="4:4" ht="12" customHeight="1">
      <c r="D986" s="6"/>
    </row>
    <row r="987" spans="4:4" ht="12" customHeight="1">
      <c r="D987" s="6"/>
    </row>
    <row r="988" spans="4:4" ht="12" customHeight="1">
      <c r="D988" s="6"/>
    </row>
    <row r="989" spans="4:4" ht="12" customHeight="1">
      <c r="D989" s="6"/>
    </row>
    <row r="990" spans="4:4" ht="12" customHeight="1">
      <c r="D990" s="6"/>
    </row>
    <row r="991" spans="4:4" ht="12" customHeight="1">
      <c r="D991" s="6"/>
    </row>
    <row r="992" spans="4:4" ht="12" customHeight="1">
      <c r="D992" s="6"/>
    </row>
    <row r="993" spans="4:4" ht="12" customHeight="1">
      <c r="D993" s="6"/>
    </row>
    <row r="994" spans="4:4" ht="12" customHeight="1">
      <c r="D994" s="6"/>
    </row>
    <row r="995" spans="4:4" ht="12" customHeight="1">
      <c r="D995" s="6"/>
    </row>
    <row r="996" spans="4:4" ht="12" customHeight="1">
      <c r="D996" s="6"/>
    </row>
    <row r="997" spans="4:4" ht="12" customHeight="1">
      <c r="D997" s="6"/>
    </row>
    <row r="998" spans="4:4" ht="12" customHeight="1">
      <c r="D998" s="6"/>
    </row>
    <row r="999" spans="4:4" ht="12" customHeight="1">
      <c r="D999" s="6"/>
    </row>
    <row r="1000" spans="4:4" ht="12" customHeight="1">
      <c r="D1000" s="6"/>
    </row>
  </sheetData>
  <mergeCells count="1">
    <mergeCell ref="A1:E1"/>
  </mergeCells>
  <phoneticPr fontId="41" type="noConversion"/>
  <pageMargins left="0.75" right="0.75" top="0.98402777777777772" bottom="0.9840277777777777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I8" sqref="I8"/>
    </sheetView>
  </sheetViews>
  <sheetFormatPr defaultColWidth="14.453125" defaultRowHeight="15" customHeight="1"/>
  <cols>
    <col min="1" max="1" width="4.453125" customWidth="1"/>
    <col min="2" max="2" width="14.54296875" customWidth="1"/>
    <col min="3" max="3" width="10.453125" customWidth="1"/>
    <col min="4" max="4" width="3.08984375" customWidth="1"/>
    <col min="5" max="5" width="15.54296875" customWidth="1"/>
    <col min="6" max="6" width="8.7265625" customWidth="1"/>
    <col min="7" max="7" width="3.453125" customWidth="1"/>
    <col min="8" max="8" width="19.54296875" customWidth="1"/>
    <col min="9" max="9" width="19.08984375" customWidth="1"/>
    <col min="10" max="10" width="24.81640625" customWidth="1"/>
    <col min="11" max="11" width="19.26953125" customWidth="1"/>
    <col min="12" max="12" width="17.26953125" customWidth="1"/>
    <col min="13" max="13" width="4.7265625" customWidth="1"/>
    <col min="14" max="26" width="8.7265625" customWidth="1"/>
  </cols>
  <sheetData>
    <row r="1" spans="1:20" ht="12" customHeight="1">
      <c r="A1" s="246" t="s">
        <v>6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30"/>
    </row>
    <row r="2" spans="1:20" ht="12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20" ht="28.5" customHeight="1">
      <c r="A3" s="12"/>
      <c r="B3" s="238" t="s">
        <v>7</v>
      </c>
      <c r="C3" s="239"/>
      <c r="D3" s="5"/>
      <c r="E3" s="238" t="s">
        <v>8</v>
      </c>
      <c r="F3" s="239"/>
      <c r="G3" s="5"/>
      <c r="H3" s="247" t="s">
        <v>9</v>
      </c>
      <c r="I3" s="248"/>
      <c r="J3" s="248"/>
      <c r="K3" s="249"/>
      <c r="M3" s="13"/>
    </row>
    <row r="4" spans="1:20" ht="12" customHeight="1">
      <c r="A4" s="12"/>
      <c r="B4" s="14" t="s">
        <v>10</v>
      </c>
      <c r="C4" s="14">
        <v>100</v>
      </c>
      <c r="D4" s="5"/>
      <c r="E4" s="14" t="s">
        <v>11</v>
      </c>
      <c r="F4" s="14">
        <v>300</v>
      </c>
      <c r="G4" s="5"/>
      <c r="H4" s="15" t="s">
        <v>12</v>
      </c>
      <c r="I4" s="15" t="s">
        <v>13</v>
      </c>
      <c r="J4" s="15" t="s">
        <v>14</v>
      </c>
      <c r="K4" s="15" t="s">
        <v>15</v>
      </c>
      <c r="M4" s="13"/>
    </row>
    <row r="5" spans="1:20" ht="12" customHeight="1">
      <c r="A5" s="12"/>
      <c r="B5" s="14" t="s">
        <v>16</v>
      </c>
      <c r="C5" s="14">
        <v>80</v>
      </c>
      <c r="D5" s="5"/>
      <c r="E5" s="14" t="s">
        <v>17</v>
      </c>
      <c r="F5" s="14">
        <v>200</v>
      </c>
      <c r="G5" s="5"/>
      <c r="H5" s="16" t="s">
        <v>18</v>
      </c>
      <c r="I5" s="250" t="s">
        <v>19</v>
      </c>
      <c r="J5" s="16" t="s">
        <v>19</v>
      </c>
      <c r="K5" s="16" t="s">
        <v>19</v>
      </c>
      <c r="M5" s="13"/>
    </row>
    <row r="6" spans="1:20" ht="12" customHeight="1">
      <c r="A6" s="12"/>
      <c r="B6" s="14" t="s">
        <v>20</v>
      </c>
      <c r="C6" s="14">
        <v>40</v>
      </c>
      <c r="D6" s="5"/>
      <c r="E6" s="14" t="s">
        <v>21</v>
      </c>
      <c r="F6" s="14">
        <v>150</v>
      </c>
      <c r="G6" s="5"/>
      <c r="H6" s="16" t="s">
        <v>22</v>
      </c>
      <c r="I6" s="232"/>
      <c r="J6" s="17">
        <v>0.8</v>
      </c>
      <c r="K6" s="17">
        <v>0.8</v>
      </c>
      <c r="M6" s="13"/>
    </row>
    <row r="7" spans="1:20" ht="12" customHeight="1">
      <c r="A7" s="12"/>
      <c r="B7" s="14" t="s">
        <v>23</v>
      </c>
      <c r="C7" s="14">
        <v>20</v>
      </c>
      <c r="D7" s="5"/>
      <c r="E7" s="14" t="s">
        <v>24</v>
      </c>
      <c r="F7" s="14">
        <v>130</v>
      </c>
      <c r="G7" s="5"/>
      <c r="H7" s="16" t="s">
        <v>25</v>
      </c>
      <c r="I7" s="17">
        <v>0.8</v>
      </c>
      <c r="J7" s="17">
        <v>1</v>
      </c>
      <c r="K7" s="17">
        <v>1</v>
      </c>
      <c r="M7" s="13"/>
    </row>
    <row r="8" spans="1:20" ht="12" customHeight="1">
      <c r="A8" s="12"/>
      <c r="B8" s="14" t="s">
        <v>26</v>
      </c>
      <c r="C8" s="14">
        <v>14</v>
      </c>
      <c r="D8" s="5"/>
      <c r="E8" s="14" t="s">
        <v>27</v>
      </c>
      <c r="F8" s="14">
        <v>110</v>
      </c>
      <c r="G8" s="5"/>
      <c r="H8" s="16" t="s">
        <v>28</v>
      </c>
      <c r="I8" s="17">
        <v>1</v>
      </c>
      <c r="J8" s="17">
        <v>1.2</v>
      </c>
      <c r="K8" s="17">
        <v>1.2</v>
      </c>
      <c r="M8" s="13"/>
    </row>
    <row r="9" spans="1:20" ht="12" customHeight="1">
      <c r="A9" s="12"/>
      <c r="B9" s="14" t="s">
        <v>29</v>
      </c>
      <c r="C9" s="14">
        <v>8</v>
      </c>
      <c r="D9" s="5"/>
      <c r="E9" s="14" t="s">
        <v>30</v>
      </c>
      <c r="F9" s="14">
        <v>90</v>
      </c>
      <c r="G9" s="5"/>
      <c r="H9" s="16" t="s">
        <v>31</v>
      </c>
      <c r="I9" s="17">
        <v>1.2</v>
      </c>
      <c r="J9" s="17">
        <v>1.5</v>
      </c>
      <c r="K9" s="17">
        <v>1.5</v>
      </c>
      <c r="M9" s="13"/>
      <c r="Q9" s="18">
        <v>0.8</v>
      </c>
      <c r="R9" s="18">
        <v>0.2</v>
      </c>
      <c r="S9" s="18">
        <v>1.2</v>
      </c>
      <c r="T9" s="18">
        <v>1.5</v>
      </c>
    </row>
    <row r="10" spans="1:20" ht="12" customHeight="1">
      <c r="A10" s="12"/>
      <c r="B10" s="14" t="s">
        <v>32</v>
      </c>
      <c r="C10" s="14">
        <v>4</v>
      </c>
      <c r="D10" s="5"/>
      <c r="E10" s="14" t="s">
        <v>33</v>
      </c>
      <c r="F10" s="14">
        <v>85</v>
      </c>
      <c r="G10" s="5"/>
      <c r="H10" s="16" t="s">
        <v>34</v>
      </c>
      <c r="I10" s="17">
        <v>1.5</v>
      </c>
      <c r="J10" s="17">
        <v>2</v>
      </c>
      <c r="K10" s="17">
        <v>2</v>
      </c>
      <c r="M10" s="13"/>
      <c r="P10" s="14">
        <v>100</v>
      </c>
      <c r="Q10" s="19">
        <f>100*80/100</f>
        <v>80</v>
      </c>
      <c r="R10" s="19">
        <f>100*20/100</f>
        <v>20</v>
      </c>
      <c r="S10" s="19">
        <f>100*120/100</f>
        <v>120</v>
      </c>
      <c r="T10" s="19">
        <f>100*150/100</f>
        <v>150</v>
      </c>
    </row>
    <row r="11" spans="1:20" ht="12" customHeight="1">
      <c r="A11" s="12"/>
      <c r="B11" s="5"/>
      <c r="C11" s="5"/>
      <c r="D11" s="5"/>
      <c r="E11" s="14" t="s">
        <v>35</v>
      </c>
      <c r="F11" s="14">
        <v>80</v>
      </c>
      <c r="G11" s="5"/>
      <c r="H11" s="16" t="s">
        <v>36</v>
      </c>
      <c r="I11" s="17">
        <v>2</v>
      </c>
      <c r="J11" s="17">
        <v>2</v>
      </c>
      <c r="K11" s="17">
        <v>2</v>
      </c>
      <c r="M11" s="13"/>
      <c r="P11" s="14">
        <v>80</v>
      </c>
      <c r="Q11" s="19">
        <f>80*80/100</f>
        <v>64</v>
      </c>
      <c r="R11" s="19">
        <f>80*20/100</f>
        <v>16</v>
      </c>
      <c r="S11" s="19">
        <f>80*120/100</f>
        <v>96</v>
      </c>
      <c r="T11" s="19">
        <f>80*150/100</f>
        <v>120</v>
      </c>
    </row>
    <row r="12" spans="1:20" ht="12" customHeight="1">
      <c r="A12" s="12"/>
      <c r="B12" s="238" t="s">
        <v>37</v>
      </c>
      <c r="C12" s="239"/>
      <c r="D12" s="5"/>
      <c r="E12" s="14" t="s">
        <v>38</v>
      </c>
      <c r="F12" s="14">
        <v>75</v>
      </c>
      <c r="G12" s="5"/>
      <c r="H12" s="20" t="s">
        <v>39</v>
      </c>
      <c r="I12" s="21">
        <v>0.2</v>
      </c>
      <c r="J12" s="21">
        <v>0.2</v>
      </c>
      <c r="K12" s="21">
        <v>0.2</v>
      </c>
      <c r="M12" s="13"/>
      <c r="P12" s="14">
        <v>40</v>
      </c>
      <c r="Q12" s="19">
        <f>40*80/100</f>
        <v>32</v>
      </c>
      <c r="R12" s="19">
        <f>40*20/100</f>
        <v>8</v>
      </c>
      <c r="S12" s="19">
        <f>40*120/100</f>
        <v>48</v>
      </c>
      <c r="T12" s="19">
        <f>40*150/100</f>
        <v>60</v>
      </c>
    </row>
    <row r="13" spans="1:20" ht="12" customHeight="1">
      <c r="A13" s="12"/>
      <c r="B13" s="22" t="s">
        <v>40</v>
      </c>
      <c r="C13" s="14">
        <v>100</v>
      </c>
      <c r="D13" s="5"/>
      <c r="E13" s="14" t="s">
        <v>41</v>
      </c>
      <c r="F13" s="14">
        <v>70</v>
      </c>
      <c r="G13" s="5"/>
      <c r="H13" s="5"/>
      <c r="I13" s="5"/>
      <c r="J13" s="5"/>
      <c r="K13" s="5"/>
      <c r="L13" s="5"/>
      <c r="M13" s="13"/>
      <c r="O13" s="23"/>
      <c r="P13" s="14">
        <v>20</v>
      </c>
      <c r="Q13" s="19">
        <f>20*80/100</f>
        <v>16</v>
      </c>
      <c r="R13" s="19">
        <f>20*20/100</f>
        <v>4</v>
      </c>
      <c r="S13" s="19">
        <f>20*120/100</f>
        <v>24</v>
      </c>
      <c r="T13" s="19">
        <f>20*150/100</f>
        <v>30</v>
      </c>
    </row>
    <row r="14" spans="1:20" ht="12" customHeight="1">
      <c r="A14" s="12"/>
      <c r="B14" s="22" t="s">
        <v>42</v>
      </c>
      <c r="C14" s="14">
        <v>64</v>
      </c>
      <c r="D14" s="5"/>
      <c r="E14" s="14" t="s">
        <v>32</v>
      </c>
      <c r="F14" s="14">
        <v>65</v>
      </c>
      <c r="G14" s="24"/>
      <c r="H14" s="240" t="s">
        <v>43</v>
      </c>
      <c r="I14" s="241"/>
      <c r="J14" s="242"/>
      <c r="M14" s="13"/>
      <c r="P14" s="14">
        <v>14</v>
      </c>
      <c r="Q14" s="19">
        <f>14*80/100</f>
        <v>11.2</v>
      </c>
      <c r="R14" s="19">
        <f>14*20/100</f>
        <v>2.8</v>
      </c>
      <c r="S14" s="19">
        <f>14*120/100</f>
        <v>16.8</v>
      </c>
      <c r="T14" s="19">
        <f>14*150/100</f>
        <v>21</v>
      </c>
    </row>
    <row r="15" spans="1:20" ht="12.75" customHeight="1">
      <c r="A15" s="12"/>
      <c r="B15" s="22" t="s">
        <v>44</v>
      </c>
      <c r="C15" s="14">
        <v>40</v>
      </c>
      <c r="D15" s="5"/>
      <c r="E15" s="5"/>
      <c r="F15" s="25"/>
      <c r="G15" s="26"/>
      <c r="H15" s="243"/>
      <c r="I15" s="244"/>
      <c r="J15" s="245"/>
      <c r="M15" s="13"/>
      <c r="P15" s="14">
        <v>8</v>
      </c>
      <c r="Q15" s="19">
        <f>8*80/100</f>
        <v>6.4</v>
      </c>
      <c r="R15" s="19">
        <f>8*20/100</f>
        <v>1.6</v>
      </c>
      <c r="S15" s="19">
        <f>8*120/100</f>
        <v>9.6</v>
      </c>
      <c r="T15" s="19">
        <f>8*150/100</f>
        <v>12</v>
      </c>
    </row>
    <row r="16" spans="1:20" ht="13.5" customHeight="1">
      <c r="A16" s="12"/>
      <c r="B16" s="22" t="s">
        <v>45</v>
      </c>
      <c r="C16" s="14">
        <v>32</v>
      </c>
      <c r="D16" s="5"/>
      <c r="E16" s="25"/>
      <c r="F16" s="25"/>
      <c r="G16" s="5"/>
      <c r="H16" s="231" t="s">
        <v>46</v>
      </c>
      <c r="I16" s="233" t="s">
        <v>47</v>
      </c>
      <c r="J16" s="231" t="s">
        <v>48</v>
      </c>
      <c r="M16" s="13"/>
      <c r="P16" s="14">
        <v>4</v>
      </c>
      <c r="Q16" s="19">
        <f>4*80/100</f>
        <v>3.2</v>
      </c>
      <c r="R16" s="19">
        <f>4*20/100</f>
        <v>0.8</v>
      </c>
      <c r="S16" s="19">
        <f>4*120/100</f>
        <v>4.8</v>
      </c>
      <c r="T16" s="19">
        <f>4*150/100</f>
        <v>6</v>
      </c>
    </row>
    <row r="17" spans="1:19" ht="13.5" customHeight="1">
      <c r="A17" s="12"/>
      <c r="B17" s="22" t="s">
        <v>49</v>
      </c>
      <c r="C17" s="14">
        <v>20</v>
      </c>
      <c r="D17" s="5"/>
      <c r="E17" s="5"/>
      <c r="F17" s="5"/>
      <c r="G17" s="5"/>
      <c r="H17" s="232"/>
      <c r="I17" s="232"/>
      <c r="J17" s="232"/>
      <c r="M17" s="13"/>
      <c r="O17" s="23"/>
      <c r="P17" s="23"/>
      <c r="Q17" s="18">
        <v>0.8</v>
      </c>
    </row>
    <row r="18" spans="1:19" ht="12" customHeight="1">
      <c r="A18" s="12"/>
      <c r="B18" s="5"/>
      <c r="C18" s="5"/>
      <c r="D18" s="5"/>
      <c r="E18" s="5"/>
      <c r="F18" s="5"/>
      <c r="G18" s="5"/>
      <c r="H18" s="27" t="s">
        <v>11</v>
      </c>
      <c r="I18" s="27">
        <v>400</v>
      </c>
      <c r="J18" s="27">
        <v>400</v>
      </c>
      <c r="M18" s="13"/>
      <c r="P18" s="14">
        <v>100</v>
      </c>
      <c r="Q18" s="19">
        <f>100*80/100</f>
        <v>80</v>
      </c>
    </row>
    <row r="19" spans="1:19" ht="13.5" customHeight="1">
      <c r="A19" s="12"/>
      <c r="B19" s="234" t="s">
        <v>50</v>
      </c>
      <c r="C19" s="235"/>
      <c r="D19" s="5"/>
      <c r="E19" s="5"/>
      <c r="F19" s="5"/>
      <c r="G19" s="5"/>
      <c r="H19" s="27" t="s">
        <v>17</v>
      </c>
      <c r="I19" s="27">
        <v>300</v>
      </c>
      <c r="J19" s="27">
        <v>300</v>
      </c>
      <c r="M19" s="13"/>
      <c r="P19" s="14">
        <v>64</v>
      </c>
      <c r="Q19" s="19">
        <f>64*80/100</f>
        <v>51.2</v>
      </c>
    </row>
    <row r="20" spans="1:19" ht="13.5" customHeight="1">
      <c r="A20" s="12"/>
      <c r="B20" s="236" t="s">
        <v>51</v>
      </c>
      <c r="C20" s="237"/>
      <c r="D20" s="5"/>
      <c r="E20" s="5"/>
      <c r="F20" s="5"/>
      <c r="G20" s="5"/>
      <c r="H20" s="27" t="s">
        <v>21</v>
      </c>
      <c r="I20" s="27">
        <v>250</v>
      </c>
      <c r="J20" s="27">
        <v>250</v>
      </c>
      <c r="M20" s="13"/>
      <c r="P20" s="14">
        <v>40</v>
      </c>
      <c r="Q20" s="19">
        <f>40*80/100</f>
        <v>32</v>
      </c>
    </row>
    <row r="21" spans="1:19" ht="12" customHeight="1">
      <c r="A21" s="12"/>
      <c r="B21" s="14" t="s">
        <v>10</v>
      </c>
      <c r="C21" s="14">
        <v>200</v>
      </c>
      <c r="D21" s="5"/>
      <c r="E21" s="5"/>
      <c r="F21" s="5"/>
      <c r="G21" s="5"/>
      <c r="H21" s="27" t="s">
        <v>24</v>
      </c>
      <c r="I21" s="27">
        <v>220</v>
      </c>
      <c r="J21" s="27">
        <v>220</v>
      </c>
      <c r="M21" s="13"/>
      <c r="P21" s="14">
        <v>32</v>
      </c>
      <c r="Q21" s="19">
        <f>32*80/100</f>
        <v>25.6</v>
      </c>
    </row>
    <row r="22" spans="1:19" ht="12" customHeight="1">
      <c r="A22" s="12"/>
      <c r="B22" s="14" t="s">
        <v>16</v>
      </c>
      <c r="C22" s="14">
        <v>100</v>
      </c>
      <c r="D22" s="5"/>
      <c r="E22" s="5"/>
      <c r="F22" s="5"/>
      <c r="G22" s="5"/>
      <c r="H22" s="27" t="s">
        <v>27</v>
      </c>
      <c r="I22" s="27">
        <v>215</v>
      </c>
      <c r="J22" s="27">
        <v>215</v>
      </c>
      <c r="M22" s="13"/>
      <c r="P22" s="14">
        <v>20</v>
      </c>
      <c r="Q22" s="19">
        <f>20*80/100</f>
        <v>16</v>
      </c>
    </row>
    <row r="23" spans="1:19" ht="12" customHeight="1">
      <c r="A23" s="12"/>
      <c r="B23" s="14" t="s">
        <v>20</v>
      </c>
      <c r="C23" s="14">
        <v>70</v>
      </c>
      <c r="D23" s="5"/>
      <c r="E23" s="5"/>
      <c r="F23" s="5"/>
      <c r="G23" s="5"/>
      <c r="H23" s="27" t="s">
        <v>30</v>
      </c>
      <c r="I23" s="28">
        <v>210</v>
      </c>
      <c r="J23" s="28">
        <v>210</v>
      </c>
      <c r="M23" s="13"/>
      <c r="Q23" s="18">
        <v>0.8</v>
      </c>
      <c r="S23" s="18">
        <v>1.2</v>
      </c>
    </row>
    <row r="24" spans="1:19" ht="12" customHeight="1">
      <c r="A24" s="12"/>
      <c r="B24" s="14" t="s">
        <v>23</v>
      </c>
      <c r="C24" s="14">
        <v>50</v>
      </c>
      <c r="D24" s="5"/>
      <c r="E24" s="5"/>
      <c r="F24" s="5"/>
      <c r="G24" s="5"/>
      <c r="H24" s="27" t="s">
        <v>33</v>
      </c>
      <c r="I24" s="28">
        <v>205</v>
      </c>
      <c r="J24" s="28">
        <v>205</v>
      </c>
      <c r="M24" s="13"/>
      <c r="P24" s="14">
        <v>200</v>
      </c>
      <c r="Q24" s="19">
        <f>200*80/100</f>
        <v>160</v>
      </c>
      <c r="S24" s="19">
        <f>200*120/100</f>
        <v>240</v>
      </c>
    </row>
    <row r="25" spans="1:19" ht="12" customHeight="1">
      <c r="A25" s="12"/>
      <c r="B25" s="14" t="s">
        <v>26</v>
      </c>
      <c r="C25" s="14">
        <v>40</v>
      </c>
      <c r="D25" s="5"/>
      <c r="E25" s="5"/>
      <c r="F25" s="5"/>
      <c r="G25" s="5"/>
      <c r="H25" s="27" t="s">
        <v>35</v>
      </c>
      <c r="I25" s="27">
        <v>200</v>
      </c>
      <c r="J25" s="27">
        <v>200</v>
      </c>
      <c r="M25" s="13"/>
      <c r="P25" s="14">
        <v>100</v>
      </c>
      <c r="Q25" s="19">
        <f>100*80/100</f>
        <v>80</v>
      </c>
      <c r="S25" s="19">
        <f>100*120/100</f>
        <v>120</v>
      </c>
    </row>
    <row r="26" spans="1:19" ht="12" customHeight="1">
      <c r="A26" s="12"/>
      <c r="B26" s="14" t="s">
        <v>29</v>
      </c>
      <c r="C26" s="14">
        <v>30</v>
      </c>
      <c r="D26" s="5"/>
      <c r="E26" s="5"/>
      <c r="F26" s="5"/>
      <c r="G26" s="5"/>
      <c r="H26" s="27" t="s">
        <v>38</v>
      </c>
      <c r="I26" s="27">
        <v>195</v>
      </c>
      <c r="J26" s="27">
        <v>195</v>
      </c>
      <c r="M26" s="13"/>
      <c r="P26" s="14">
        <v>70</v>
      </c>
      <c r="Q26" s="19">
        <f>70*80/100</f>
        <v>56</v>
      </c>
      <c r="S26" s="19">
        <f>70*120/100</f>
        <v>84</v>
      </c>
    </row>
    <row r="27" spans="1:19" ht="12" customHeight="1">
      <c r="A27" s="12"/>
      <c r="B27" s="14" t="s">
        <v>32</v>
      </c>
      <c r="C27" s="14">
        <v>20</v>
      </c>
      <c r="D27" s="5"/>
      <c r="E27" s="5"/>
      <c r="F27" s="5"/>
      <c r="G27" s="5"/>
      <c r="H27" s="27" t="s">
        <v>41</v>
      </c>
      <c r="I27" s="27">
        <v>190</v>
      </c>
      <c r="J27" s="27">
        <v>190</v>
      </c>
      <c r="M27" s="13"/>
      <c r="P27" s="14">
        <v>50</v>
      </c>
      <c r="Q27" s="19">
        <f>50*80/100</f>
        <v>40</v>
      </c>
      <c r="S27" s="19">
        <f>50*120/100</f>
        <v>60</v>
      </c>
    </row>
    <row r="28" spans="1:19" ht="12" customHeight="1">
      <c r="A28" s="12"/>
      <c r="B28" s="5"/>
      <c r="C28" s="5"/>
      <c r="D28" s="5"/>
      <c r="E28" s="5"/>
      <c r="F28" s="5"/>
      <c r="G28" s="5"/>
      <c r="M28" s="13"/>
      <c r="P28" s="14">
        <v>40</v>
      </c>
      <c r="Q28" s="19">
        <f>40*80/100</f>
        <v>32</v>
      </c>
      <c r="S28" s="19">
        <f>40*120/100</f>
        <v>48</v>
      </c>
    </row>
    <row r="29" spans="1:19" ht="12" customHeight="1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P29" s="14">
        <v>30</v>
      </c>
      <c r="Q29" s="19">
        <f>30*80/100</f>
        <v>24</v>
      </c>
      <c r="S29" s="19">
        <f>30*120/100</f>
        <v>36</v>
      </c>
    </row>
    <row r="30" spans="1:19" ht="12" customHeight="1">
      <c r="P30" s="14">
        <v>20</v>
      </c>
      <c r="Q30" s="19">
        <f>20*80/100</f>
        <v>16</v>
      </c>
      <c r="S30" s="19">
        <f>20*120/100</f>
        <v>24</v>
      </c>
    </row>
    <row r="31" spans="1:19" ht="12" customHeight="1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4"/>
      <c r="L31" s="5"/>
    </row>
    <row r="32" spans="1:19" ht="12" customHeight="1">
      <c r="A32" s="33"/>
      <c r="Q32" s="18">
        <v>0.8</v>
      </c>
    </row>
    <row r="33" spans="16:17" ht="12" customHeight="1">
      <c r="P33" s="14">
        <v>300</v>
      </c>
      <c r="Q33" s="19">
        <f>300*80/100</f>
        <v>240</v>
      </c>
    </row>
    <row r="34" spans="16:17" ht="12" customHeight="1">
      <c r="P34" s="14">
        <v>200</v>
      </c>
      <c r="Q34" s="19">
        <f>200*80/100</f>
        <v>160</v>
      </c>
    </row>
    <row r="35" spans="16:17" ht="12" customHeight="1">
      <c r="P35" s="14">
        <v>150</v>
      </c>
      <c r="Q35" s="19">
        <f>150*80/100</f>
        <v>120</v>
      </c>
    </row>
    <row r="36" spans="16:17" ht="12" customHeight="1">
      <c r="P36" s="14">
        <v>130</v>
      </c>
      <c r="Q36" s="19">
        <f>130*80/100</f>
        <v>104</v>
      </c>
    </row>
    <row r="37" spans="16:17" ht="12" customHeight="1">
      <c r="P37" s="14">
        <v>110</v>
      </c>
      <c r="Q37" s="19">
        <f>110*80/100</f>
        <v>88</v>
      </c>
    </row>
    <row r="38" spans="16:17" ht="12" customHeight="1">
      <c r="P38" s="14">
        <v>90</v>
      </c>
      <c r="Q38" s="19">
        <f>90*80/100</f>
        <v>72</v>
      </c>
    </row>
    <row r="39" spans="16:17" ht="12" customHeight="1">
      <c r="P39" s="14">
        <v>85</v>
      </c>
      <c r="Q39" s="19">
        <f>85*80/100</f>
        <v>68</v>
      </c>
    </row>
    <row r="40" spans="16:17" ht="12" customHeight="1">
      <c r="P40" s="14">
        <v>80</v>
      </c>
    </row>
    <row r="41" spans="16:17" ht="12" customHeight="1">
      <c r="P41" s="14">
        <v>75</v>
      </c>
    </row>
    <row r="42" spans="16:17" ht="12" customHeight="1">
      <c r="P42" s="14">
        <v>70</v>
      </c>
    </row>
    <row r="43" spans="16:17" ht="12" customHeight="1">
      <c r="P43" s="14">
        <v>65</v>
      </c>
    </row>
    <row r="44" spans="16:17" ht="12" customHeight="1"/>
    <row r="45" spans="16:17" ht="12" customHeight="1"/>
    <row r="46" spans="16:17" ht="12" customHeight="1"/>
    <row r="47" spans="16:17" ht="12" customHeight="1"/>
    <row r="48" spans="16:17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12">
    <mergeCell ref="B12:C12"/>
    <mergeCell ref="H14:J15"/>
    <mergeCell ref="A1:M1"/>
    <mergeCell ref="B3:C3"/>
    <mergeCell ref="E3:F3"/>
    <mergeCell ref="H3:K3"/>
    <mergeCell ref="I5:I6"/>
    <mergeCell ref="H16:H17"/>
    <mergeCell ref="I16:I17"/>
    <mergeCell ref="J16:J17"/>
    <mergeCell ref="B19:C19"/>
    <mergeCell ref="B20:C20"/>
  </mergeCells>
  <pageMargins left="0.75" right="0.75" top="0.98402777777777772" bottom="0.98402777777777772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I38" sqref="I38"/>
    </sheetView>
  </sheetViews>
  <sheetFormatPr defaultColWidth="14.453125" defaultRowHeight="15" customHeight="1"/>
  <cols>
    <col min="1" max="2" width="4.26953125" customWidth="1"/>
    <col min="3" max="3" width="44.81640625" customWidth="1"/>
    <col min="4" max="5" width="11.26953125" customWidth="1"/>
    <col min="6" max="6" width="7.7265625" customWidth="1"/>
    <col min="7" max="7" width="7.453125" customWidth="1"/>
    <col min="8" max="8" width="10.90625" customWidth="1"/>
    <col min="9" max="9" width="11.81640625" customWidth="1"/>
    <col min="10" max="10" width="5" customWidth="1"/>
    <col min="11" max="11" width="11.7265625" customWidth="1"/>
    <col min="12" max="12" width="5.7265625" customWidth="1"/>
    <col min="13" max="13" width="11.453125" customWidth="1"/>
    <col min="14" max="15" width="5.7265625" customWidth="1"/>
    <col min="16" max="16" width="5.81640625" customWidth="1"/>
    <col min="17" max="17" width="5.08984375" customWidth="1"/>
    <col min="18" max="18" width="5.81640625" customWidth="1"/>
    <col min="19" max="22" width="6.7265625" customWidth="1"/>
    <col min="23" max="26" width="8.7265625" customWidth="1"/>
  </cols>
  <sheetData>
    <row r="1" spans="1:22" ht="15.75" customHeight="1">
      <c r="A1" s="252" t="s">
        <v>52</v>
      </c>
      <c r="B1" s="241"/>
      <c r="C1" s="241"/>
      <c r="D1" s="241"/>
      <c r="E1" s="241"/>
      <c r="F1" s="241"/>
      <c r="G1" s="241"/>
      <c r="H1" s="24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</row>
    <row r="2" spans="1:22" ht="15.75" customHeight="1">
      <c r="A2" s="243"/>
      <c r="B2" s="244"/>
      <c r="C2" s="244"/>
      <c r="D2" s="244"/>
      <c r="E2" s="244"/>
      <c r="F2" s="244"/>
      <c r="G2" s="244"/>
      <c r="H2" s="245"/>
      <c r="I2" s="35">
        <v>3</v>
      </c>
      <c r="J2" s="36">
        <v>1</v>
      </c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</row>
    <row r="3" spans="1:22" ht="30">
      <c r="A3" s="37" t="s">
        <v>55</v>
      </c>
      <c r="B3" s="37" t="s">
        <v>56</v>
      </c>
      <c r="C3" s="38" t="s">
        <v>57</v>
      </c>
      <c r="D3" s="38" t="s">
        <v>58</v>
      </c>
      <c r="E3" s="38" t="s">
        <v>59</v>
      </c>
      <c r="F3" s="38" t="s">
        <v>60</v>
      </c>
      <c r="G3" s="39" t="s">
        <v>448</v>
      </c>
      <c r="H3" s="39" t="s">
        <v>450</v>
      </c>
      <c r="I3" s="251"/>
      <c r="J3" s="239"/>
      <c r="K3" s="253"/>
      <c r="L3" s="253"/>
      <c r="M3" s="251"/>
      <c r="N3" s="239"/>
      <c r="O3" s="251"/>
      <c r="P3" s="239"/>
      <c r="Q3" s="251"/>
      <c r="R3" s="239"/>
      <c r="S3" s="251"/>
      <c r="T3" s="239"/>
      <c r="U3" s="251"/>
      <c r="V3" s="239"/>
    </row>
    <row r="4" spans="1:22" ht="12.75" customHeight="1">
      <c r="A4" s="40">
        <v>1</v>
      </c>
      <c r="B4" s="40">
        <v>2</v>
      </c>
      <c r="C4" s="50" t="s">
        <v>68</v>
      </c>
      <c r="D4" s="50" t="s">
        <v>69</v>
      </c>
      <c r="E4" s="52" t="s">
        <v>70</v>
      </c>
      <c r="F4" s="43">
        <f t="shared" ref="F4:F19" si="0">SUM(G4:H4)</f>
        <v>150</v>
      </c>
      <c r="G4" s="44">
        <f t="shared" ref="G4:G19" si="1">J4+L4+N4+P4+R4+T4+V4</f>
        <v>0</v>
      </c>
      <c r="H4" s="44">
        <v>150</v>
      </c>
      <c r="I4" s="47"/>
      <c r="J4" s="163"/>
      <c r="K4" s="182"/>
      <c r="L4" s="158"/>
      <c r="M4" s="48"/>
      <c r="N4" s="46"/>
      <c r="O4" s="49"/>
      <c r="P4" s="46"/>
      <c r="Q4" s="49"/>
      <c r="R4" s="46"/>
      <c r="S4" s="49"/>
      <c r="T4" s="46"/>
      <c r="U4" s="49"/>
      <c r="V4" s="46"/>
    </row>
    <row r="5" spans="1:22" ht="12.75" customHeight="1">
      <c r="A5" s="40">
        <v>2</v>
      </c>
      <c r="B5" s="40">
        <v>1</v>
      </c>
      <c r="C5" s="50" t="s">
        <v>65</v>
      </c>
      <c r="D5" s="50" t="s">
        <v>66</v>
      </c>
      <c r="E5" s="51" t="s">
        <v>67</v>
      </c>
      <c r="F5" s="43">
        <f t="shared" si="0"/>
        <v>100</v>
      </c>
      <c r="G5" s="44">
        <f t="shared" si="1"/>
        <v>0</v>
      </c>
      <c r="H5" s="44">
        <v>100</v>
      </c>
      <c r="I5" s="45"/>
      <c r="J5" s="158"/>
      <c r="K5" s="182"/>
      <c r="L5" s="158"/>
      <c r="M5" s="48"/>
      <c r="N5" s="46"/>
      <c r="O5" s="49"/>
      <c r="P5" s="46"/>
      <c r="Q5" s="49"/>
      <c r="R5" s="46"/>
      <c r="S5" s="49"/>
      <c r="T5" s="46"/>
      <c r="U5" s="49"/>
      <c r="V5" s="46"/>
    </row>
    <row r="6" spans="1:22" ht="12" customHeight="1">
      <c r="A6" s="40">
        <v>3</v>
      </c>
      <c r="B6" s="40">
        <v>3</v>
      </c>
      <c r="C6" s="40" t="s">
        <v>62</v>
      </c>
      <c r="D6" s="40" t="s">
        <v>63</v>
      </c>
      <c r="E6" s="42" t="s">
        <v>64</v>
      </c>
      <c r="F6" s="43">
        <f t="shared" si="0"/>
        <v>50</v>
      </c>
      <c r="G6" s="44">
        <f t="shared" si="1"/>
        <v>0</v>
      </c>
      <c r="H6" s="44">
        <v>50</v>
      </c>
      <c r="I6" s="45"/>
      <c r="J6" s="163"/>
      <c r="K6" s="181"/>
      <c r="L6" s="158"/>
      <c r="M6" s="48"/>
      <c r="N6" s="46"/>
      <c r="O6" s="49"/>
      <c r="P6" s="46"/>
      <c r="Q6" s="49"/>
      <c r="R6" s="46"/>
      <c r="S6" s="49"/>
      <c r="T6" s="46"/>
      <c r="U6" s="49"/>
      <c r="V6" s="46"/>
    </row>
    <row r="7" spans="1:22" ht="12" customHeight="1">
      <c r="A7" s="40">
        <v>4</v>
      </c>
      <c r="B7" s="40">
        <v>4</v>
      </c>
      <c r="C7" s="50" t="s">
        <v>78</v>
      </c>
      <c r="D7" s="50" t="s">
        <v>79</v>
      </c>
      <c r="E7" s="51" t="s">
        <v>80</v>
      </c>
      <c r="F7" s="43">
        <f t="shared" si="0"/>
        <v>0</v>
      </c>
      <c r="G7" s="44">
        <f t="shared" si="1"/>
        <v>0</v>
      </c>
      <c r="H7" s="44">
        <v>0</v>
      </c>
      <c r="I7" s="49"/>
      <c r="J7" s="46"/>
      <c r="K7" s="183"/>
      <c r="L7" s="163"/>
      <c r="M7" s="49"/>
      <c r="N7" s="46"/>
      <c r="O7" s="49"/>
      <c r="P7" s="46"/>
      <c r="Q7" s="49"/>
      <c r="R7" s="46"/>
      <c r="S7" s="49"/>
      <c r="T7" s="46"/>
      <c r="U7" s="49"/>
      <c r="V7" s="46"/>
    </row>
    <row r="8" spans="1:22" ht="12" customHeight="1">
      <c r="A8" s="40">
        <v>5</v>
      </c>
      <c r="B8" s="40">
        <v>5</v>
      </c>
      <c r="C8" s="50" t="s">
        <v>71</v>
      </c>
      <c r="D8" s="50" t="s">
        <v>72</v>
      </c>
      <c r="E8" s="53" t="s">
        <v>73</v>
      </c>
      <c r="F8" s="43">
        <f t="shared" si="0"/>
        <v>0</v>
      </c>
      <c r="G8" s="44">
        <f t="shared" si="1"/>
        <v>0</v>
      </c>
      <c r="H8" s="44">
        <v>0</v>
      </c>
      <c r="I8" s="49"/>
      <c r="J8" s="46"/>
      <c r="K8" s="45"/>
      <c r="L8" s="46"/>
      <c r="M8" s="49"/>
      <c r="N8" s="46"/>
      <c r="O8" s="49"/>
      <c r="P8" s="46"/>
      <c r="Q8" s="49"/>
      <c r="R8" s="46"/>
      <c r="S8" s="49"/>
      <c r="T8" s="46"/>
      <c r="U8" s="49"/>
      <c r="V8" s="46"/>
    </row>
    <row r="9" spans="1:22" ht="12" customHeight="1">
      <c r="A9" s="40">
        <v>6</v>
      </c>
      <c r="B9" s="40">
        <v>6</v>
      </c>
      <c r="C9" s="40" t="s">
        <v>74</v>
      </c>
      <c r="D9" s="40"/>
      <c r="E9" s="54"/>
      <c r="F9" s="43">
        <f t="shared" si="0"/>
        <v>0</v>
      </c>
      <c r="G9" s="44">
        <f t="shared" si="1"/>
        <v>0</v>
      </c>
      <c r="H9" s="44">
        <v>0</v>
      </c>
      <c r="I9" s="49"/>
      <c r="J9" s="46"/>
      <c r="K9" s="49"/>
      <c r="L9" s="46"/>
      <c r="M9" s="48"/>
      <c r="N9" s="46"/>
      <c r="O9" s="49"/>
      <c r="P9" s="46"/>
      <c r="Q9" s="49"/>
      <c r="R9" s="46"/>
      <c r="S9" s="49"/>
      <c r="T9" s="46"/>
      <c r="U9" s="49"/>
      <c r="V9" s="46"/>
    </row>
    <row r="10" spans="1:22" ht="12" customHeight="1">
      <c r="A10" s="40">
        <v>7</v>
      </c>
      <c r="B10" s="40">
        <v>7</v>
      </c>
      <c r="C10" s="55" t="s">
        <v>75</v>
      </c>
      <c r="D10" s="55" t="s">
        <v>76</v>
      </c>
      <c r="E10" s="54" t="s">
        <v>77</v>
      </c>
      <c r="F10" s="43">
        <f t="shared" si="0"/>
        <v>0</v>
      </c>
      <c r="G10" s="44">
        <f t="shared" si="1"/>
        <v>0</v>
      </c>
      <c r="H10" s="44">
        <v>0</v>
      </c>
      <c r="I10" s="49"/>
      <c r="J10" s="46"/>
      <c r="K10" s="161"/>
      <c r="L10" s="164"/>
      <c r="M10" s="49"/>
      <c r="N10" s="46"/>
      <c r="O10" s="49"/>
      <c r="P10" s="46"/>
      <c r="Q10" s="49"/>
      <c r="R10" s="46"/>
      <c r="S10" s="49"/>
      <c r="T10" s="46"/>
      <c r="U10" s="49"/>
      <c r="V10" s="46"/>
    </row>
    <row r="11" spans="1:22" ht="12" customHeight="1">
      <c r="A11" s="40">
        <v>8</v>
      </c>
      <c r="B11" s="40">
        <v>8</v>
      </c>
      <c r="C11" s="50" t="s">
        <v>81</v>
      </c>
      <c r="D11" s="50"/>
      <c r="E11" s="51"/>
      <c r="F11" s="43">
        <f t="shared" si="0"/>
        <v>0</v>
      </c>
      <c r="G11" s="44">
        <f t="shared" si="1"/>
        <v>0</v>
      </c>
      <c r="H11" s="44">
        <v>0</v>
      </c>
      <c r="I11" s="49"/>
      <c r="J11" s="46"/>
      <c r="K11" s="49"/>
      <c r="L11" s="46"/>
      <c r="M11" s="49"/>
      <c r="N11" s="46"/>
      <c r="O11" s="49"/>
      <c r="P11" s="46"/>
      <c r="Q11" s="49"/>
      <c r="R11" s="46"/>
      <c r="S11" s="49"/>
      <c r="T11" s="46"/>
      <c r="U11" s="49"/>
      <c r="V11" s="46"/>
    </row>
    <row r="12" spans="1:22" ht="12" customHeight="1">
      <c r="A12" s="40">
        <v>9</v>
      </c>
      <c r="B12" s="40">
        <v>9</v>
      </c>
      <c r="C12" s="50" t="s">
        <v>82</v>
      </c>
      <c r="D12" s="50" t="s">
        <v>83</v>
      </c>
      <c r="E12" s="51" t="s">
        <v>84</v>
      </c>
      <c r="F12" s="43">
        <f t="shared" si="0"/>
        <v>0</v>
      </c>
      <c r="G12" s="44">
        <f t="shared" si="1"/>
        <v>0</v>
      </c>
      <c r="H12" s="44">
        <v>0</v>
      </c>
      <c r="I12" s="49"/>
      <c r="J12" s="46"/>
      <c r="K12" s="49"/>
      <c r="L12" s="46"/>
      <c r="M12" s="49"/>
      <c r="N12" s="46"/>
      <c r="O12" s="49"/>
      <c r="P12" s="46"/>
      <c r="Q12" s="49"/>
      <c r="R12" s="46"/>
      <c r="S12" s="49"/>
      <c r="T12" s="46"/>
      <c r="U12" s="49"/>
      <c r="V12" s="46"/>
    </row>
    <row r="13" spans="1:22" ht="12" customHeight="1">
      <c r="A13" s="40">
        <v>10</v>
      </c>
      <c r="B13" s="40">
        <v>10</v>
      </c>
      <c r="C13" s="50" t="s">
        <v>85</v>
      </c>
      <c r="D13" s="50"/>
      <c r="E13" s="51"/>
      <c r="F13" s="43">
        <f t="shared" si="0"/>
        <v>0</v>
      </c>
      <c r="G13" s="44">
        <f t="shared" si="1"/>
        <v>0</v>
      </c>
      <c r="H13" s="44">
        <v>0</v>
      </c>
      <c r="I13" s="49"/>
      <c r="J13" s="46"/>
      <c r="K13" s="49"/>
      <c r="L13" s="46"/>
      <c r="M13" s="49"/>
      <c r="N13" s="46"/>
      <c r="O13" s="49"/>
      <c r="P13" s="46"/>
      <c r="Q13" s="49"/>
      <c r="R13" s="46"/>
      <c r="S13" s="49"/>
      <c r="T13" s="46"/>
      <c r="U13" s="49"/>
      <c r="V13" s="46"/>
    </row>
    <row r="14" spans="1:22" ht="12" customHeight="1">
      <c r="A14" s="40">
        <v>11</v>
      </c>
      <c r="B14" s="40">
        <v>11</v>
      </c>
      <c r="C14" t="s">
        <v>86</v>
      </c>
      <c r="D14" s="50"/>
      <c r="E14" s="179"/>
      <c r="F14" s="43">
        <f t="shared" si="0"/>
        <v>0</v>
      </c>
      <c r="G14" s="44">
        <f t="shared" si="1"/>
        <v>0</v>
      </c>
      <c r="H14" s="44">
        <v>0</v>
      </c>
      <c r="I14" s="49"/>
      <c r="J14" s="46"/>
      <c r="K14" s="49"/>
      <c r="L14" s="46"/>
      <c r="M14" s="49"/>
      <c r="N14" s="46"/>
      <c r="O14" s="49"/>
      <c r="P14" s="46"/>
      <c r="Q14" s="49"/>
      <c r="R14" s="46"/>
      <c r="S14" s="49"/>
      <c r="T14" s="46"/>
      <c r="U14" s="49"/>
      <c r="V14" s="46"/>
    </row>
    <row r="15" spans="1:22" ht="12" customHeight="1">
      <c r="A15" s="40">
        <v>12</v>
      </c>
      <c r="B15" s="40">
        <v>12</v>
      </c>
      <c r="C15" s="50" t="s">
        <v>87</v>
      </c>
      <c r="D15" s="50" t="s">
        <v>88</v>
      </c>
      <c r="E15" s="51" t="s">
        <v>89</v>
      </c>
      <c r="F15" s="43">
        <f t="shared" si="0"/>
        <v>0</v>
      </c>
      <c r="G15" s="44">
        <f t="shared" si="1"/>
        <v>0</v>
      </c>
      <c r="H15" s="44">
        <v>0</v>
      </c>
      <c r="I15" s="49"/>
      <c r="J15" s="46"/>
      <c r="K15" s="49"/>
      <c r="L15" s="46"/>
      <c r="M15" s="49"/>
      <c r="N15" s="46"/>
      <c r="O15" s="49"/>
      <c r="P15" s="46"/>
      <c r="Q15" s="49"/>
      <c r="R15" s="46"/>
      <c r="S15" s="49"/>
      <c r="T15" s="46"/>
      <c r="U15" s="49"/>
      <c r="V15" s="46"/>
    </row>
    <row r="16" spans="1:22" ht="12" customHeight="1">
      <c r="A16" s="40">
        <v>13</v>
      </c>
      <c r="B16" s="40">
        <v>13</v>
      </c>
      <c r="C16" s="55" t="s">
        <v>90</v>
      </c>
      <c r="D16" s="55" t="s">
        <v>91</v>
      </c>
      <c r="E16" s="54" t="s">
        <v>92</v>
      </c>
      <c r="F16" s="43">
        <f t="shared" si="0"/>
        <v>0</v>
      </c>
      <c r="G16" s="44">
        <f t="shared" si="1"/>
        <v>0</v>
      </c>
      <c r="H16" s="44">
        <v>0</v>
      </c>
      <c r="I16" s="49"/>
      <c r="J16" s="46"/>
      <c r="K16" s="49"/>
      <c r="L16" s="46"/>
      <c r="M16" s="49"/>
      <c r="N16" s="46"/>
      <c r="O16" s="49"/>
      <c r="P16" s="46"/>
      <c r="Q16" s="49"/>
      <c r="R16" s="46"/>
      <c r="S16" s="49"/>
      <c r="T16" s="46"/>
      <c r="U16" s="49"/>
      <c r="V16" s="46"/>
    </row>
    <row r="17" spans="1:22" ht="12" customHeight="1">
      <c r="A17" s="40">
        <v>14</v>
      </c>
      <c r="B17" s="40">
        <v>14</v>
      </c>
      <c r="C17" s="50" t="s">
        <v>93</v>
      </c>
      <c r="D17" s="50" t="s">
        <v>94</v>
      </c>
      <c r="E17" s="51" t="s">
        <v>95</v>
      </c>
      <c r="F17" s="43">
        <f t="shared" si="0"/>
        <v>0</v>
      </c>
      <c r="G17" s="44">
        <f t="shared" si="1"/>
        <v>0</v>
      </c>
      <c r="H17" s="44">
        <v>0</v>
      </c>
      <c r="I17" s="49"/>
      <c r="J17" s="46"/>
      <c r="K17" s="49"/>
      <c r="L17" s="46"/>
      <c r="M17" s="49"/>
      <c r="N17" s="46"/>
      <c r="O17" s="49"/>
      <c r="P17" s="46"/>
      <c r="Q17" s="49"/>
      <c r="R17" s="46"/>
      <c r="S17" s="49"/>
      <c r="T17" s="46"/>
      <c r="U17" s="49"/>
      <c r="V17" s="46"/>
    </row>
    <row r="18" spans="1:22" ht="12" customHeight="1">
      <c r="A18" s="40">
        <v>15</v>
      </c>
      <c r="B18" s="40">
        <v>15</v>
      </c>
      <c r="C18" s="50" t="s">
        <v>96</v>
      </c>
      <c r="D18" s="50" t="s">
        <v>97</v>
      </c>
      <c r="E18" s="51" t="s">
        <v>98</v>
      </c>
      <c r="F18" s="43">
        <f t="shared" si="0"/>
        <v>0</v>
      </c>
      <c r="G18" s="44">
        <f t="shared" si="1"/>
        <v>0</v>
      </c>
      <c r="H18" s="44">
        <v>0</v>
      </c>
      <c r="I18" s="49"/>
      <c r="J18" s="46"/>
      <c r="K18" s="49"/>
      <c r="L18" s="46"/>
      <c r="M18" s="49"/>
      <c r="N18" s="46"/>
      <c r="O18" s="49"/>
      <c r="P18" s="46"/>
      <c r="Q18" s="49"/>
      <c r="R18" s="46"/>
      <c r="S18" s="49"/>
      <c r="T18" s="46"/>
      <c r="U18" s="49"/>
      <c r="V18" s="46"/>
    </row>
    <row r="19" spans="1:22" ht="12" customHeight="1">
      <c r="A19" s="40">
        <v>16</v>
      </c>
      <c r="B19" s="40">
        <v>16</v>
      </c>
      <c r="C19" s="50" t="s">
        <v>99</v>
      </c>
      <c r="D19" s="50" t="s">
        <v>100</v>
      </c>
      <c r="E19" s="51" t="s">
        <v>101</v>
      </c>
      <c r="F19" s="43">
        <f t="shared" si="0"/>
        <v>0</v>
      </c>
      <c r="G19" s="44">
        <f t="shared" si="1"/>
        <v>0</v>
      </c>
      <c r="H19" s="44">
        <v>0</v>
      </c>
      <c r="I19" s="49"/>
      <c r="J19" s="46"/>
      <c r="K19" s="49"/>
      <c r="L19" s="46"/>
      <c r="M19" s="49"/>
      <c r="N19" s="46"/>
      <c r="O19" s="49"/>
      <c r="P19" s="46"/>
      <c r="Q19" s="49"/>
      <c r="R19" s="46"/>
      <c r="S19" s="49"/>
      <c r="T19" s="46"/>
      <c r="U19" s="49"/>
      <c r="V19" s="46"/>
    </row>
    <row r="20" spans="1:22" ht="12" customHeight="1">
      <c r="I20" s="19">
        <f>COUNTA(I4:I16)</f>
        <v>0</v>
      </c>
      <c r="K20" s="19">
        <f>COUNTA(K4:K16)</f>
        <v>0</v>
      </c>
      <c r="M20" s="19">
        <f>COUNTA(M4:M16)</f>
        <v>0</v>
      </c>
      <c r="O20" s="19">
        <f>COUNTA(O4:O16)</f>
        <v>0</v>
      </c>
      <c r="Q20" s="19">
        <f>COUNTA(Q4:Q16)</f>
        <v>0</v>
      </c>
      <c r="S20" s="19">
        <f>COUNTA(S4:S16)</f>
        <v>0</v>
      </c>
      <c r="U20" s="19">
        <f>COUNTA(U4:U16)</f>
        <v>0</v>
      </c>
    </row>
    <row r="21" spans="1:22" ht="12" customHeight="1">
      <c r="B21" s="56"/>
      <c r="C21" s="57" t="s">
        <v>102</v>
      </c>
      <c r="D21" s="57"/>
      <c r="E21" s="57"/>
      <c r="F21" s="58"/>
      <c r="G21" s="58"/>
      <c r="H21" s="59" t="e">
        <f>SUM(I20:V20)/H22</f>
        <v>#DIV/0!</v>
      </c>
    </row>
    <row r="22" spans="1:22" ht="12" customHeight="1">
      <c r="A22" s="32"/>
      <c r="B22" s="33"/>
      <c r="C22" s="57" t="s">
        <v>103</v>
      </c>
      <c r="D22" s="57"/>
      <c r="E22" s="57"/>
      <c r="F22" s="58"/>
      <c r="G22" s="58"/>
      <c r="H22" s="60">
        <f>COUNTIF(I20:V20,"&gt;0")</f>
        <v>0</v>
      </c>
      <c r="I22" s="33"/>
      <c r="J22" s="33"/>
      <c r="K22" s="33"/>
      <c r="L22" s="33"/>
      <c r="M22" s="34"/>
      <c r="N22" s="5"/>
    </row>
    <row r="23" spans="1:22" ht="12" customHeight="1">
      <c r="B23" s="56"/>
      <c r="C23" s="5"/>
      <c r="D23" s="5"/>
      <c r="E23" s="5"/>
      <c r="F23" s="56"/>
      <c r="G23" s="56"/>
      <c r="H23" s="56"/>
      <c r="I23" s="5"/>
    </row>
    <row r="24" spans="1:22" ht="12" customHeight="1">
      <c r="A24" s="33" t="s">
        <v>104</v>
      </c>
      <c r="B24" s="56"/>
      <c r="C24" s="5"/>
      <c r="D24" s="5"/>
      <c r="E24" s="5"/>
      <c r="F24" s="56"/>
      <c r="G24" s="56"/>
      <c r="H24" s="56"/>
      <c r="I24" s="5"/>
    </row>
    <row r="25" spans="1:22" ht="12" customHeight="1">
      <c r="B25" s="56"/>
      <c r="C25" s="5"/>
      <c r="D25" s="5"/>
      <c r="E25" s="5"/>
      <c r="F25" s="56"/>
      <c r="G25" s="56"/>
      <c r="H25" s="56"/>
      <c r="I25" s="5"/>
    </row>
    <row r="26" spans="1:22" ht="12" customHeight="1">
      <c r="B26" s="56"/>
      <c r="C26" s="5"/>
      <c r="D26" s="5"/>
      <c r="E26" s="5"/>
      <c r="F26" s="56"/>
      <c r="G26" s="56"/>
      <c r="H26" s="56"/>
      <c r="I26" s="5"/>
    </row>
    <row r="27" spans="1:22" ht="12" customHeight="1">
      <c r="B27" s="56"/>
      <c r="C27" s="5"/>
      <c r="D27" s="5"/>
      <c r="E27" s="5"/>
      <c r="F27" s="56"/>
      <c r="G27" s="56"/>
      <c r="H27" s="56"/>
      <c r="I27" s="5"/>
    </row>
    <row r="28" spans="1:22" ht="12" customHeight="1">
      <c r="B28" s="56"/>
      <c r="C28" s="61" t="s">
        <v>10</v>
      </c>
      <c r="D28" s="62"/>
      <c r="E28" s="62"/>
      <c r="F28" s="56"/>
      <c r="G28" s="61" t="s">
        <v>40</v>
      </c>
      <c r="H28" s="56"/>
      <c r="I28" s="63" t="s">
        <v>105</v>
      </c>
    </row>
    <row r="29" spans="1:22" ht="12" customHeight="1">
      <c r="B29" s="56"/>
      <c r="C29" s="64" t="s">
        <v>16</v>
      </c>
      <c r="D29" s="65"/>
      <c r="E29" s="65"/>
      <c r="F29" s="56"/>
      <c r="G29" s="64" t="s">
        <v>42</v>
      </c>
      <c r="H29" s="56"/>
      <c r="I29" s="66" t="s">
        <v>17</v>
      </c>
    </row>
    <row r="30" spans="1:22" ht="12" customHeight="1">
      <c r="B30" s="56"/>
      <c r="C30" s="67" t="s">
        <v>20</v>
      </c>
      <c r="D30" s="68"/>
      <c r="E30" s="68"/>
      <c r="F30" s="56"/>
      <c r="G30" s="67" t="s">
        <v>44</v>
      </c>
      <c r="H30" s="56"/>
      <c r="I30" s="69" t="s">
        <v>21</v>
      </c>
    </row>
    <row r="31" spans="1:22" ht="12" customHeight="1">
      <c r="B31" s="56"/>
      <c r="C31" s="70" t="s">
        <v>23</v>
      </c>
      <c r="D31" s="71"/>
      <c r="E31" s="71"/>
      <c r="F31" s="56"/>
      <c r="G31" s="70" t="s">
        <v>45</v>
      </c>
      <c r="H31" s="56"/>
      <c r="I31" s="72" t="s">
        <v>24</v>
      </c>
    </row>
    <row r="32" spans="1:22" ht="12" customHeight="1">
      <c r="B32" s="56"/>
      <c r="C32" s="73" t="s">
        <v>26</v>
      </c>
      <c r="D32" s="74"/>
      <c r="E32" s="74"/>
      <c r="F32" s="56"/>
      <c r="G32" s="73" t="s">
        <v>49</v>
      </c>
      <c r="H32" s="56"/>
      <c r="I32" s="75" t="s">
        <v>27</v>
      </c>
    </row>
    <row r="33" spans="1:9" ht="12" customHeight="1">
      <c r="B33" s="56"/>
      <c r="C33" s="76" t="s">
        <v>29</v>
      </c>
      <c r="D33" s="77"/>
      <c r="E33" s="77"/>
      <c r="F33" s="56"/>
      <c r="G33" s="56"/>
      <c r="H33" s="56"/>
      <c r="I33" s="5"/>
    </row>
    <row r="34" spans="1:9" ht="12" customHeight="1">
      <c r="B34" s="56"/>
      <c r="C34" s="78" t="s">
        <v>32</v>
      </c>
      <c r="D34" s="79"/>
      <c r="E34" s="79"/>
      <c r="F34" s="56"/>
      <c r="G34" s="56"/>
      <c r="H34" s="56"/>
      <c r="I34" s="5"/>
    </row>
    <row r="35" spans="1:9" ht="12" customHeight="1">
      <c r="B35" s="56"/>
      <c r="F35" s="56"/>
      <c r="G35" s="56"/>
      <c r="H35" s="56"/>
      <c r="I35" s="5"/>
    </row>
    <row r="36" spans="1:9" ht="12" customHeight="1">
      <c r="B36" s="56"/>
      <c r="F36" s="56"/>
      <c r="G36" s="56"/>
      <c r="H36" s="56"/>
      <c r="I36" s="5"/>
    </row>
    <row r="37" spans="1:9" ht="12" customHeight="1">
      <c r="B37" s="56"/>
      <c r="F37" s="56"/>
      <c r="G37" s="56"/>
      <c r="H37" s="56"/>
      <c r="I37" s="5"/>
    </row>
    <row r="38" spans="1:9" ht="30">
      <c r="A38" s="37" t="s">
        <v>55</v>
      </c>
      <c r="B38" s="37" t="s">
        <v>56</v>
      </c>
      <c r="C38" s="38" t="s">
        <v>57</v>
      </c>
      <c r="D38" s="38" t="s">
        <v>58</v>
      </c>
      <c r="E38" s="38" t="s">
        <v>59</v>
      </c>
      <c r="F38" s="38" t="s">
        <v>60</v>
      </c>
      <c r="G38" s="39" t="s">
        <v>451</v>
      </c>
      <c r="H38" s="39" t="s">
        <v>449</v>
      </c>
      <c r="I38" s="5"/>
    </row>
    <row r="39" spans="1:9" ht="12" customHeight="1">
      <c r="A39" s="40">
        <v>1</v>
      </c>
      <c r="B39" s="41">
        <v>2</v>
      </c>
      <c r="C39" s="50" t="s">
        <v>68</v>
      </c>
      <c r="D39" s="50" t="s">
        <v>69</v>
      </c>
      <c r="E39" s="51" t="s">
        <v>70</v>
      </c>
      <c r="F39" s="43">
        <v>316</v>
      </c>
      <c r="G39" s="43">
        <v>300</v>
      </c>
      <c r="H39" s="105">
        <f t="shared" ref="H39:H54" si="2">G39/2</f>
        <v>150</v>
      </c>
    </row>
    <row r="40" spans="1:9" ht="12" customHeight="1">
      <c r="A40" s="40">
        <v>2</v>
      </c>
      <c r="B40" s="41">
        <v>1</v>
      </c>
      <c r="C40" s="40" t="s">
        <v>65</v>
      </c>
      <c r="D40" s="40" t="s">
        <v>66</v>
      </c>
      <c r="E40" s="42" t="s">
        <v>67</v>
      </c>
      <c r="F40" s="43">
        <v>240</v>
      </c>
      <c r="G40" s="43">
        <v>200</v>
      </c>
      <c r="H40" s="105">
        <f t="shared" si="2"/>
        <v>100</v>
      </c>
    </row>
    <row r="41" spans="1:9" ht="12" customHeight="1">
      <c r="A41" s="40">
        <v>3</v>
      </c>
      <c r="B41" s="41">
        <v>3</v>
      </c>
      <c r="C41" s="50" t="s">
        <v>62</v>
      </c>
      <c r="D41" s="50" t="s">
        <v>63</v>
      </c>
      <c r="E41" s="52" t="s">
        <v>64</v>
      </c>
      <c r="F41" s="43">
        <v>105.6</v>
      </c>
      <c r="G41" s="43">
        <v>100</v>
      </c>
      <c r="H41" s="105">
        <f t="shared" si="2"/>
        <v>50</v>
      </c>
    </row>
    <row r="42" spans="1:9" ht="12" customHeight="1">
      <c r="A42" s="40">
        <v>4</v>
      </c>
      <c r="B42" s="41">
        <v>4</v>
      </c>
      <c r="C42" s="50" t="s">
        <v>78</v>
      </c>
      <c r="D42" s="50" t="s">
        <v>79</v>
      </c>
      <c r="E42" s="51" t="s">
        <v>80</v>
      </c>
      <c r="F42" s="43">
        <v>0</v>
      </c>
      <c r="G42" s="43">
        <v>0</v>
      </c>
      <c r="H42" s="105">
        <f t="shared" si="2"/>
        <v>0</v>
      </c>
    </row>
    <row r="43" spans="1:9" ht="12" customHeight="1">
      <c r="A43" s="40">
        <v>5</v>
      </c>
      <c r="B43" s="41">
        <v>5</v>
      </c>
      <c r="C43" s="50" t="s">
        <v>71</v>
      </c>
      <c r="D43" s="50" t="s">
        <v>72</v>
      </c>
      <c r="E43" s="53" t="s">
        <v>73</v>
      </c>
      <c r="F43" s="43">
        <v>0</v>
      </c>
      <c r="G43" s="43">
        <v>0</v>
      </c>
      <c r="H43" s="105">
        <f t="shared" si="2"/>
        <v>0</v>
      </c>
    </row>
    <row r="44" spans="1:9" ht="12" customHeight="1">
      <c r="A44" s="40">
        <v>6</v>
      </c>
      <c r="B44" s="41">
        <v>6</v>
      </c>
      <c r="C44" s="40" t="s">
        <v>74</v>
      </c>
      <c r="D44" s="40"/>
      <c r="E44" s="54"/>
      <c r="F44" s="43">
        <v>0</v>
      </c>
      <c r="G44" s="43">
        <v>0</v>
      </c>
      <c r="H44" s="105">
        <f t="shared" si="2"/>
        <v>0</v>
      </c>
    </row>
    <row r="45" spans="1:9" ht="12" customHeight="1">
      <c r="A45" s="40">
        <v>7</v>
      </c>
      <c r="B45" s="41">
        <v>7</v>
      </c>
      <c r="C45" s="55" t="s">
        <v>75</v>
      </c>
      <c r="D45" s="55" t="s">
        <v>76</v>
      </c>
      <c r="E45" s="54" t="s">
        <v>77</v>
      </c>
      <c r="F45" s="43">
        <v>0</v>
      </c>
      <c r="G45" s="43">
        <v>0</v>
      </c>
      <c r="H45" s="105">
        <f t="shared" si="2"/>
        <v>0</v>
      </c>
    </row>
    <row r="46" spans="1:9" ht="12" customHeight="1">
      <c r="A46" s="40">
        <v>8</v>
      </c>
      <c r="B46" s="41">
        <v>8</v>
      </c>
      <c r="C46" s="50" t="s">
        <v>81</v>
      </c>
      <c r="D46" s="50"/>
      <c r="E46" s="51"/>
      <c r="F46" s="43">
        <v>0</v>
      </c>
      <c r="G46" s="43">
        <v>0</v>
      </c>
      <c r="H46" s="105">
        <f t="shared" si="2"/>
        <v>0</v>
      </c>
    </row>
    <row r="47" spans="1:9" ht="12" customHeight="1">
      <c r="A47" s="40">
        <v>9</v>
      </c>
      <c r="B47" s="41">
        <v>9</v>
      </c>
      <c r="C47" s="50" t="s">
        <v>82</v>
      </c>
      <c r="D47" s="50" t="s">
        <v>83</v>
      </c>
      <c r="E47" s="51" t="s">
        <v>84</v>
      </c>
      <c r="F47" s="43">
        <v>0</v>
      </c>
      <c r="G47" s="43">
        <v>0</v>
      </c>
      <c r="H47" s="105">
        <f t="shared" si="2"/>
        <v>0</v>
      </c>
    </row>
    <row r="48" spans="1:9" ht="12" customHeight="1">
      <c r="A48" s="40">
        <v>10</v>
      </c>
      <c r="B48" s="41">
        <v>10</v>
      </c>
      <c r="C48" s="50" t="s">
        <v>85</v>
      </c>
      <c r="D48" s="50"/>
      <c r="E48" s="51"/>
      <c r="F48" s="43">
        <v>0</v>
      </c>
      <c r="G48" s="43">
        <v>0</v>
      </c>
      <c r="H48" s="105">
        <f t="shared" si="2"/>
        <v>0</v>
      </c>
    </row>
    <row r="49" spans="1:8" ht="12" customHeight="1">
      <c r="A49" s="40">
        <v>11</v>
      </c>
      <c r="B49" s="41">
        <v>11</v>
      </c>
      <c r="C49" t="s">
        <v>86</v>
      </c>
      <c r="D49" s="50"/>
      <c r="E49" s="179"/>
      <c r="F49" s="43">
        <v>0</v>
      </c>
      <c r="G49" s="43">
        <v>0</v>
      </c>
      <c r="H49" s="105">
        <f t="shared" si="2"/>
        <v>0</v>
      </c>
    </row>
    <row r="50" spans="1:8" ht="12" customHeight="1">
      <c r="A50" s="40">
        <v>12</v>
      </c>
      <c r="B50" s="41">
        <v>12</v>
      </c>
      <c r="C50" s="50" t="s">
        <v>87</v>
      </c>
      <c r="D50" s="50" t="s">
        <v>88</v>
      </c>
      <c r="E50" s="51" t="s">
        <v>89</v>
      </c>
      <c r="F50" s="43">
        <v>0</v>
      </c>
      <c r="G50" s="43">
        <v>0</v>
      </c>
      <c r="H50" s="105">
        <f t="shared" si="2"/>
        <v>0</v>
      </c>
    </row>
    <row r="51" spans="1:8" ht="12" customHeight="1">
      <c r="A51" s="40">
        <v>13</v>
      </c>
      <c r="B51" s="41">
        <v>13</v>
      </c>
      <c r="C51" s="55" t="s">
        <v>90</v>
      </c>
      <c r="D51" s="55" t="s">
        <v>91</v>
      </c>
      <c r="E51" s="54" t="s">
        <v>92</v>
      </c>
      <c r="F51" s="43">
        <v>0</v>
      </c>
      <c r="G51" s="43">
        <v>0</v>
      </c>
      <c r="H51" s="105">
        <f t="shared" si="2"/>
        <v>0</v>
      </c>
    </row>
    <row r="52" spans="1:8" ht="12" customHeight="1">
      <c r="A52" s="40">
        <v>14</v>
      </c>
      <c r="B52" s="41">
        <v>14</v>
      </c>
      <c r="C52" s="50" t="s">
        <v>93</v>
      </c>
      <c r="D52" s="50" t="s">
        <v>94</v>
      </c>
      <c r="E52" s="51" t="s">
        <v>95</v>
      </c>
      <c r="F52" s="43">
        <v>0</v>
      </c>
      <c r="G52" s="43">
        <v>0</v>
      </c>
      <c r="H52" s="105">
        <f t="shared" si="2"/>
        <v>0</v>
      </c>
    </row>
    <row r="53" spans="1:8" ht="12" customHeight="1">
      <c r="A53" s="40">
        <v>15</v>
      </c>
      <c r="B53" s="41">
        <v>15</v>
      </c>
      <c r="C53" s="50" t="s">
        <v>96</v>
      </c>
      <c r="D53" s="50" t="s">
        <v>97</v>
      </c>
      <c r="E53" s="51" t="s">
        <v>98</v>
      </c>
      <c r="F53" s="43">
        <v>0</v>
      </c>
      <c r="G53" s="43">
        <v>0</v>
      </c>
      <c r="H53" s="105">
        <f t="shared" si="2"/>
        <v>0</v>
      </c>
    </row>
    <row r="54" spans="1:8" ht="12" customHeight="1">
      <c r="A54" s="40">
        <v>16</v>
      </c>
      <c r="B54" s="41">
        <v>16</v>
      </c>
      <c r="C54" s="50" t="s">
        <v>99</v>
      </c>
      <c r="D54" s="50" t="s">
        <v>100</v>
      </c>
      <c r="E54" s="51" t="s">
        <v>101</v>
      </c>
      <c r="F54" s="43">
        <v>0</v>
      </c>
      <c r="G54" s="43">
        <v>0</v>
      </c>
      <c r="H54" s="105">
        <f t="shared" si="2"/>
        <v>0</v>
      </c>
    </row>
    <row r="55" spans="1:8" ht="12" customHeight="1">
      <c r="B55" s="56"/>
      <c r="F55" s="56"/>
      <c r="G55" s="56"/>
      <c r="H55" s="56">
        <f t="shared" ref="H55" si="3">G55/2</f>
        <v>0</v>
      </c>
    </row>
    <row r="56" spans="1:8" ht="12" customHeight="1">
      <c r="B56" s="56"/>
      <c r="F56" s="56"/>
      <c r="G56" s="56"/>
      <c r="H56" s="56"/>
    </row>
    <row r="57" spans="1:8" ht="12" customHeight="1">
      <c r="B57" s="56"/>
      <c r="F57" s="56"/>
      <c r="G57" s="56"/>
      <c r="H57" s="56"/>
    </row>
    <row r="58" spans="1:8" ht="12" customHeight="1">
      <c r="B58" s="56"/>
      <c r="F58" s="56"/>
      <c r="G58" s="56"/>
      <c r="H58" s="56"/>
    </row>
    <row r="59" spans="1:8" ht="12" customHeight="1">
      <c r="B59" s="56"/>
      <c r="F59" s="56"/>
      <c r="G59" s="56"/>
      <c r="H59" s="56"/>
    </row>
    <row r="60" spans="1:8" ht="12" customHeight="1">
      <c r="B60" s="56"/>
      <c r="F60" s="56"/>
      <c r="G60" s="56"/>
      <c r="H60" s="56"/>
    </row>
    <row r="61" spans="1:8" ht="12" customHeight="1">
      <c r="B61" s="56"/>
      <c r="F61" s="56"/>
      <c r="G61" s="56"/>
      <c r="H61" s="56"/>
    </row>
    <row r="62" spans="1:8" ht="12" customHeight="1">
      <c r="B62" s="56"/>
      <c r="F62" s="56"/>
      <c r="G62" s="56"/>
      <c r="H62" s="56"/>
    </row>
    <row r="63" spans="1:8" ht="12" customHeight="1">
      <c r="B63" s="56"/>
      <c r="F63" s="56"/>
      <c r="G63" s="56"/>
      <c r="H63" s="56"/>
    </row>
    <row r="64" spans="1:8" ht="12" customHeight="1">
      <c r="B64" s="56"/>
      <c r="F64" s="56"/>
      <c r="G64" s="56"/>
      <c r="H64" s="56"/>
    </row>
    <row r="65" spans="2:8" ht="12" customHeight="1">
      <c r="B65" s="56"/>
      <c r="F65" s="56"/>
      <c r="G65" s="56"/>
      <c r="H65" s="56"/>
    </row>
    <row r="66" spans="2:8" ht="12" customHeight="1">
      <c r="B66" s="56"/>
      <c r="F66" s="56"/>
      <c r="G66" s="56"/>
      <c r="H66" s="56"/>
    </row>
    <row r="67" spans="2:8" ht="12" customHeight="1">
      <c r="B67" s="56"/>
      <c r="F67" s="56"/>
      <c r="G67" s="56"/>
      <c r="H67" s="56"/>
    </row>
    <row r="68" spans="2:8" ht="12" customHeight="1">
      <c r="B68" s="56"/>
      <c r="F68" s="56"/>
      <c r="G68" s="56"/>
      <c r="H68" s="56"/>
    </row>
    <row r="69" spans="2:8" ht="12" customHeight="1">
      <c r="B69" s="56"/>
      <c r="F69" s="56"/>
      <c r="G69" s="56"/>
      <c r="H69" s="56"/>
    </row>
    <row r="70" spans="2:8" ht="12" customHeight="1">
      <c r="B70" s="56"/>
      <c r="F70" s="56"/>
      <c r="G70" s="56"/>
      <c r="H70" s="56"/>
    </row>
    <row r="71" spans="2:8" ht="12" customHeight="1">
      <c r="B71" s="56"/>
      <c r="F71" s="56"/>
      <c r="G71" s="56"/>
      <c r="H71" s="56"/>
    </row>
    <row r="72" spans="2:8" ht="12" customHeight="1">
      <c r="B72" s="56"/>
      <c r="F72" s="56"/>
      <c r="G72" s="56"/>
      <c r="H72" s="56"/>
    </row>
    <row r="73" spans="2:8" ht="12" customHeight="1">
      <c r="B73" s="56"/>
      <c r="F73" s="56"/>
      <c r="G73" s="56"/>
      <c r="H73" s="56"/>
    </row>
    <row r="74" spans="2:8" ht="12" customHeight="1">
      <c r="B74" s="56"/>
      <c r="F74" s="56"/>
      <c r="G74" s="56"/>
      <c r="H74" s="56"/>
    </row>
    <row r="75" spans="2:8" ht="12" customHeight="1">
      <c r="B75" s="56"/>
      <c r="F75" s="56"/>
      <c r="G75" s="56"/>
      <c r="H75" s="56"/>
    </row>
    <row r="76" spans="2:8" ht="12" customHeight="1">
      <c r="B76" s="56"/>
      <c r="F76" s="56"/>
      <c r="G76" s="56"/>
      <c r="H76" s="56"/>
    </row>
    <row r="77" spans="2:8" ht="12" customHeight="1">
      <c r="B77" s="56"/>
      <c r="F77" s="56"/>
      <c r="G77" s="56"/>
      <c r="H77" s="56"/>
    </row>
    <row r="78" spans="2:8" ht="12" customHeight="1">
      <c r="B78" s="56"/>
      <c r="F78" s="56"/>
      <c r="G78" s="56"/>
      <c r="H78" s="56"/>
    </row>
    <row r="79" spans="2:8" ht="12" customHeight="1">
      <c r="B79" s="56"/>
      <c r="F79" s="56"/>
      <c r="G79" s="56"/>
      <c r="H79" s="56"/>
    </row>
    <row r="80" spans="2:8" ht="12" customHeight="1">
      <c r="B80" s="56"/>
      <c r="F80" s="56"/>
      <c r="G80" s="56"/>
      <c r="H80" s="56"/>
    </row>
    <row r="81" spans="2:8" ht="12" customHeight="1">
      <c r="B81" s="56"/>
      <c r="F81" s="56"/>
      <c r="G81" s="56"/>
      <c r="H81" s="56"/>
    </row>
    <row r="82" spans="2:8" ht="12" customHeight="1">
      <c r="B82" s="56"/>
      <c r="F82" s="56"/>
      <c r="G82" s="56"/>
      <c r="H82" s="56"/>
    </row>
    <row r="83" spans="2:8" ht="12" customHeight="1">
      <c r="B83" s="56"/>
      <c r="F83" s="56"/>
      <c r="G83" s="56"/>
      <c r="H83" s="56"/>
    </row>
    <row r="84" spans="2:8" ht="12" customHeight="1">
      <c r="B84" s="56"/>
      <c r="F84" s="56"/>
      <c r="G84" s="56"/>
      <c r="H84" s="56"/>
    </row>
    <row r="85" spans="2:8" ht="12" customHeight="1">
      <c r="B85" s="56"/>
      <c r="F85" s="56"/>
      <c r="G85" s="56"/>
      <c r="H85" s="56"/>
    </row>
    <row r="86" spans="2:8" ht="12" customHeight="1">
      <c r="B86" s="56"/>
      <c r="F86" s="56"/>
      <c r="G86" s="56"/>
      <c r="H86" s="56"/>
    </row>
    <row r="87" spans="2:8" ht="12" customHeight="1">
      <c r="B87" s="56"/>
      <c r="F87" s="56"/>
      <c r="G87" s="56"/>
      <c r="H87" s="56"/>
    </row>
    <row r="88" spans="2:8" ht="12" customHeight="1">
      <c r="B88" s="56"/>
      <c r="F88" s="56"/>
      <c r="G88" s="56"/>
      <c r="H88" s="56"/>
    </row>
    <row r="89" spans="2:8" ht="12" customHeight="1">
      <c r="B89" s="56"/>
      <c r="F89" s="56"/>
      <c r="G89" s="56"/>
      <c r="H89" s="56"/>
    </row>
    <row r="90" spans="2:8" ht="12" customHeight="1">
      <c r="B90" s="56"/>
      <c r="F90" s="56"/>
      <c r="G90" s="56"/>
      <c r="H90" s="56"/>
    </row>
    <row r="91" spans="2:8" ht="12" customHeight="1">
      <c r="B91" s="56"/>
      <c r="F91" s="56"/>
      <c r="G91" s="56"/>
      <c r="H91" s="56"/>
    </row>
    <row r="92" spans="2:8" ht="12" customHeight="1">
      <c r="B92" s="56"/>
      <c r="F92" s="56"/>
      <c r="G92" s="56"/>
      <c r="H92" s="56"/>
    </row>
    <row r="93" spans="2:8" ht="12" customHeight="1">
      <c r="B93" s="56"/>
      <c r="F93" s="56"/>
      <c r="G93" s="56"/>
      <c r="H93" s="56"/>
    </row>
    <row r="94" spans="2:8" ht="12" customHeight="1">
      <c r="B94" s="56"/>
      <c r="F94" s="56"/>
      <c r="G94" s="56"/>
      <c r="H94" s="56"/>
    </row>
    <row r="95" spans="2:8" ht="12" customHeight="1">
      <c r="B95" s="56"/>
      <c r="F95" s="56"/>
      <c r="G95" s="56"/>
      <c r="H95" s="56"/>
    </row>
    <row r="96" spans="2:8" ht="12" customHeight="1">
      <c r="B96" s="56"/>
      <c r="F96" s="56"/>
      <c r="G96" s="56"/>
      <c r="H96" s="56"/>
    </row>
    <row r="97" spans="2:8" ht="12" customHeight="1">
      <c r="B97" s="56"/>
      <c r="F97" s="56"/>
      <c r="G97" s="56"/>
      <c r="H97" s="56"/>
    </row>
    <row r="98" spans="2:8" ht="12" customHeight="1">
      <c r="B98" s="56"/>
      <c r="F98" s="56"/>
      <c r="G98" s="56"/>
      <c r="H98" s="56"/>
    </row>
    <row r="99" spans="2:8" ht="12" customHeight="1">
      <c r="B99" s="56"/>
      <c r="F99" s="56"/>
      <c r="G99" s="56"/>
      <c r="H99" s="56"/>
    </row>
    <row r="100" spans="2:8" ht="12" customHeight="1">
      <c r="B100" s="56"/>
      <c r="F100" s="56"/>
      <c r="G100" s="56"/>
      <c r="H100" s="56"/>
    </row>
    <row r="101" spans="2:8" ht="12" customHeight="1">
      <c r="B101" s="56"/>
      <c r="F101" s="56"/>
      <c r="G101" s="56"/>
      <c r="H101" s="56"/>
    </row>
    <row r="102" spans="2:8" ht="12" customHeight="1">
      <c r="B102" s="56"/>
      <c r="F102" s="56"/>
      <c r="G102" s="56"/>
      <c r="H102" s="56"/>
    </row>
    <row r="103" spans="2:8" ht="12" customHeight="1">
      <c r="B103" s="56"/>
      <c r="F103" s="56"/>
      <c r="G103" s="56"/>
      <c r="H103" s="56"/>
    </row>
    <row r="104" spans="2:8" ht="12" customHeight="1">
      <c r="B104" s="56"/>
      <c r="F104" s="56"/>
      <c r="G104" s="56"/>
      <c r="H104" s="56"/>
    </row>
    <row r="105" spans="2:8" ht="12" customHeight="1">
      <c r="B105" s="56"/>
      <c r="F105" s="56"/>
      <c r="G105" s="56"/>
      <c r="H105" s="56"/>
    </row>
    <row r="106" spans="2:8" ht="12" customHeight="1">
      <c r="B106" s="56"/>
      <c r="F106" s="56"/>
      <c r="G106" s="56"/>
      <c r="H106" s="56"/>
    </row>
    <row r="107" spans="2:8" ht="12" customHeight="1">
      <c r="B107" s="56"/>
      <c r="F107" s="56"/>
      <c r="G107" s="56"/>
      <c r="H107" s="56"/>
    </row>
    <row r="108" spans="2:8" ht="12" customHeight="1">
      <c r="B108" s="56"/>
      <c r="F108" s="56"/>
      <c r="G108" s="56"/>
      <c r="H108" s="56"/>
    </row>
    <row r="109" spans="2:8" ht="12" customHeight="1">
      <c r="B109" s="56"/>
      <c r="F109" s="56"/>
      <c r="G109" s="56"/>
      <c r="H109" s="56"/>
    </row>
    <row r="110" spans="2:8" ht="12" customHeight="1">
      <c r="B110" s="56"/>
      <c r="F110" s="56"/>
      <c r="G110" s="56"/>
      <c r="H110" s="56"/>
    </row>
    <row r="111" spans="2:8" ht="12" customHeight="1">
      <c r="B111" s="56"/>
      <c r="F111" s="56"/>
      <c r="G111" s="56"/>
      <c r="H111" s="56"/>
    </row>
    <row r="112" spans="2:8" ht="12" customHeight="1">
      <c r="B112" s="56"/>
      <c r="F112" s="56"/>
      <c r="G112" s="56"/>
      <c r="H112" s="56"/>
    </row>
    <row r="113" spans="2:8" ht="12" customHeight="1">
      <c r="B113" s="56"/>
      <c r="F113" s="56"/>
      <c r="G113" s="56"/>
      <c r="H113" s="56"/>
    </row>
    <row r="114" spans="2:8" ht="12" customHeight="1">
      <c r="B114" s="56"/>
      <c r="F114" s="56"/>
      <c r="G114" s="56"/>
      <c r="H114" s="56"/>
    </row>
    <row r="115" spans="2:8" ht="12" customHeight="1">
      <c r="B115" s="56"/>
      <c r="F115" s="56"/>
      <c r="G115" s="56"/>
      <c r="H115" s="56"/>
    </row>
    <row r="116" spans="2:8" ht="12" customHeight="1">
      <c r="B116" s="56"/>
      <c r="F116" s="56"/>
      <c r="G116" s="56"/>
      <c r="H116" s="56"/>
    </row>
    <row r="117" spans="2:8" ht="12" customHeight="1">
      <c r="B117" s="56"/>
      <c r="F117" s="56"/>
      <c r="G117" s="56"/>
      <c r="H117" s="56"/>
    </row>
    <row r="118" spans="2:8" ht="12" customHeight="1">
      <c r="B118" s="56"/>
      <c r="F118" s="56"/>
      <c r="G118" s="56"/>
      <c r="H118" s="56"/>
    </row>
    <row r="119" spans="2:8" ht="12" customHeight="1">
      <c r="B119" s="56"/>
      <c r="F119" s="56"/>
      <c r="G119" s="56"/>
      <c r="H119" s="56"/>
    </row>
    <row r="120" spans="2:8" ht="12" customHeight="1">
      <c r="B120" s="56"/>
      <c r="F120" s="56"/>
      <c r="G120" s="56"/>
      <c r="H120" s="56"/>
    </row>
    <row r="121" spans="2:8" ht="12" customHeight="1">
      <c r="B121" s="56"/>
      <c r="F121" s="56"/>
      <c r="G121" s="56"/>
      <c r="H121" s="56"/>
    </row>
    <row r="122" spans="2:8" ht="12" customHeight="1">
      <c r="B122" s="56"/>
      <c r="F122" s="56"/>
      <c r="G122" s="56"/>
      <c r="H122" s="56"/>
    </row>
    <row r="123" spans="2:8" ht="12" customHeight="1">
      <c r="B123" s="56"/>
      <c r="F123" s="56"/>
      <c r="G123" s="56"/>
      <c r="H123" s="56"/>
    </row>
    <row r="124" spans="2:8" ht="12" customHeight="1">
      <c r="B124" s="56"/>
      <c r="F124" s="56"/>
      <c r="G124" s="56"/>
      <c r="H124" s="56"/>
    </row>
    <row r="125" spans="2:8" ht="12" customHeight="1">
      <c r="B125" s="56"/>
      <c r="F125" s="56"/>
      <c r="G125" s="56"/>
      <c r="H125" s="56"/>
    </row>
    <row r="126" spans="2:8" ht="12" customHeight="1">
      <c r="B126" s="56"/>
      <c r="F126" s="56"/>
      <c r="G126" s="56"/>
      <c r="H126" s="56"/>
    </row>
    <row r="127" spans="2:8" ht="12" customHeight="1">
      <c r="B127" s="56"/>
      <c r="F127" s="56"/>
      <c r="G127" s="56"/>
      <c r="H127" s="56"/>
    </row>
    <row r="128" spans="2:8" ht="12" customHeight="1">
      <c r="B128" s="56"/>
      <c r="F128" s="56"/>
      <c r="G128" s="56"/>
      <c r="H128" s="56"/>
    </row>
    <row r="129" spans="2:8" ht="12" customHeight="1">
      <c r="B129" s="56"/>
      <c r="F129" s="56"/>
      <c r="G129" s="56"/>
      <c r="H129" s="56"/>
    </row>
    <row r="130" spans="2:8" ht="12" customHeight="1">
      <c r="B130" s="56"/>
      <c r="F130" s="56"/>
      <c r="G130" s="56"/>
      <c r="H130" s="56"/>
    </row>
    <row r="131" spans="2:8" ht="12" customHeight="1">
      <c r="B131" s="56"/>
      <c r="F131" s="56"/>
      <c r="G131" s="56"/>
      <c r="H131" s="56"/>
    </row>
    <row r="132" spans="2:8" ht="12" customHeight="1">
      <c r="B132" s="56"/>
      <c r="F132" s="56"/>
      <c r="G132" s="56"/>
      <c r="H132" s="56"/>
    </row>
    <row r="133" spans="2:8" ht="12" customHeight="1">
      <c r="B133" s="56"/>
      <c r="F133" s="56"/>
      <c r="G133" s="56"/>
      <c r="H133" s="56"/>
    </row>
    <row r="134" spans="2:8" ht="12" customHeight="1">
      <c r="B134" s="56"/>
      <c r="F134" s="56"/>
      <c r="G134" s="56"/>
      <c r="H134" s="56"/>
    </row>
    <row r="135" spans="2:8" ht="12" customHeight="1">
      <c r="B135" s="56"/>
      <c r="F135" s="56"/>
      <c r="G135" s="56"/>
      <c r="H135" s="56"/>
    </row>
    <row r="136" spans="2:8" ht="12" customHeight="1">
      <c r="B136" s="56"/>
      <c r="F136" s="56"/>
      <c r="G136" s="56"/>
      <c r="H136" s="56"/>
    </row>
    <row r="137" spans="2:8" ht="12" customHeight="1">
      <c r="B137" s="56"/>
      <c r="F137" s="56"/>
      <c r="G137" s="56"/>
      <c r="H137" s="56"/>
    </row>
    <row r="138" spans="2:8" ht="12" customHeight="1">
      <c r="B138" s="56"/>
      <c r="F138" s="56"/>
      <c r="G138" s="56"/>
      <c r="H138" s="56"/>
    </row>
    <row r="139" spans="2:8" ht="12" customHeight="1">
      <c r="B139" s="56"/>
      <c r="F139" s="56"/>
      <c r="G139" s="56"/>
      <c r="H139" s="56"/>
    </row>
    <row r="140" spans="2:8" ht="12" customHeight="1">
      <c r="B140" s="56"/>
      <c r="F140" s="56"/>
      <c r="G140" s="56"/>
      <c r="H140" s="56"/>
    </row>
    <row r="141" spans="2:8" ht="12" customHeight="1">
      <c r="B141" s="56"/>
      <c r="F141" s="56"/>
      <c r="G141" s="56"/>
      <c r="H141" s="56"/>
    </row>
    <row r="142" spans="2:8" ht="12" customHeight="1">
      <c r="B142" s="56"/>
      <c r="F142" s="56"/>
      <c r="G142" s="56"/>
      <c r="H142" s="56"/>
    </row>
    <row r="143" spans="2:8" ht="12" customHeight="1">
      <c r="B143" s="56"/>
      <c r="F143" s="56"/>
      <c r="G143" s="56"/>
      <c r="H143" s="56"/>
    </row>
    <row r="144" spans="2:8" ht="12" customHeight="1">
      <c r="B144" s="56"/>
      <c r="F144" s="56"/>
      <c r="G144" s="56"/>
      <c r="H144" s="56"/>
    </row>
    <row r="145" spans="2:8" ht="12" customHeight="1">
      <c r="B145" s="56"/>
      <c r="F145" s="56"/>
      <c r="G145" s="56"/>
      <c r="H145" s="56"/>
    </row>
    <row r="146" spans="2:8" ht="12" customHeight="1">
      <c r="B146" s="56"/>
      <c r="F146" s="56"/>
      <c r="G146" s="56"/>
      <c r="H146" s="56"/>
    </row>
    <row r="147" spans="2:8" ht="12" customHeight="1">
      <c r="B147" s="56"/>
      <c r="F147" s="56"/>
      <c r="G147" s="56"/>
      <c r="H147" s="56"/>
    </row>
    <row r="148" spans="2:8" ht="12" customHeight="1">
      <c r="B148" s="56"/>
      <c r="F148" s="56"/>
      <c r="G148" s="56"/>
      <c r="H148" s="56"/>
    </row>
    <row r="149" spans="2:8" ht="12" customHeight="1">
      <c r="B149" s="56"/>
      <c r="F149" s="56"/>
      <c r="G149" s="56"/>
      <c r="H149" s="56"/>
    </row>
    <row r="150" spans="2:8" ht="12" customHeight="1">
      <c r="B150" s="56"/>
      <c r="F150" s="56"/>
      <c r="G150" s="56"/>
      <c r="H150" s="56"/>
    </row>
    <row r="151" spans="2:8" ht="12" customHeight="1">
      <c r="B151" s="56"/>
      <c r="F151" s="56"/>
      <c r="G151" s="56"/>
      <c r="H151" s="56"/>
    </row>
    <row r="152" spans="2:8" ht="12" customHeight="1">
      <c r="B152" s="56"/>
      <c r="F152" s="56"/>
      <c r="G152" s="56"/>
      <c r="H152" s="56"/>
    </row>
    <row r="153" spans="2:8" ht="12" customHeight="1">
      <c r="B153" s="56"/>
      <c r="F153" s="56"/>
      <c r="G153" s="56"/>
      <c r="H153" s="56"/>
    </row>
    <row r="154" spans="2:8" ht="12" customHeight="1">
      <c r="B154" s="56"/>
      <c r="F154" s="56"/>
      <c r="G154" s="56"/>
      <c r="H154" s="56"/>
    </row>
    <row r="155" spans="2:8" ht="12" customHeight="1">
      <c r="B155" s="56"/>
      <c r="F155" s="56"/>
      <c r="G155" s="56"/>
      <c r="H155" s="56"/>
    </row>
    <row r="156" spans="2:8" ht="12" customHeight="1">
      <c r="B156" s="56"/>
      <c r="F156" s="56"/>
      <c r="G156" s="56"/>
      <c r="H156" s="56"/>
    </row>
    <row r="157" spans="2:8" ht="12" customHeight="1">
      <c r="B157" s="56"/>
      <c r="F157" s="56"/>
      <c r="G157" s="56"/>
      <c r="H157" s="56"/>
    </row>
    <row r="158" spans="2:8" ht="12" customHeight="1">
      <c r="B158" s="56"/>
      <c r="F158" s="56"/>
      <c r="G158" s="56"/>
      <c r="H158" s="56"/>
    </row>
    <row r="159" spans="2:8" ht="12" customHeight="1">
      <c r="B159" s="56"/>
      <c r="F159" s="56"/>
      <c r="G159" s="56"/>
      <c r="H159" s="56"/>
    </row>
    <row r="160" spans="2:8" ht="12" customHeight="1">
      <c r="B160" s="56"/>
      <c r="F160" s="56"/>
      <c r="G160" s="56"/>
      <c r="H160" s="56"/>
    </row>
    <row r="161" spans="2:8" ht="12" customHeight="1">
      <c r="B161" s="56"/>
      <c r="F161" s="56"/>
      <c r="G161" s="56"/>
      <c r="H161" s="56"/>
    </row>
    <row r="162" spans="2:8" ht="12" customHeight="1">
      <c r="B162" s="56"/>
      <c r="F162" s="56"/>
      <c r="G162" s="56"/>
      <c r="H162" s="56"/>
    </row>
    <row r="163" spans="2:8" ht="12" customHeight="1">
      <c r="B163" s="56"/>
      <c r="F163" s="56"/>
      <c r="G163" s="56"/>
      <c r="H163" s="56"/>
    </row>
    <row r="164" spans="2:8" ht="12" customHeight="1">
      <c r="B164" s="56"/>
      <c r="F164" s="56"/>
      <c r="G164" s="56"/>
      <c r="H164" s="56"/>
    </row>
    <row r="165" spans="2:8" ht="12" customHeight="1">
      <c r="B165" s="56"/>
      <c r="F165" s="56"/>
      <c r="G165" s="56"/>
      <c r="H165" s="56"/>
    </row>
    <row r="166" spans="2:8" ht="12" customHeight="1">
      <c r="B166" s="56"/>
      <c r="F166" s="56"/>
      <c r="G166" s="56"/>
      <c r="H166" s="56"/>
    </row>
    <row r="167" spans="2:8" ht="12" customHeight="1">
      <c r="B167" s="56"/>
      <c r="F167" s="56"/>
      <c r="G167" s="56"/>
      <c r="H167" s="56"/>
    </row>
    <row r="168" spans="2:8" ht="12" customHeight="1">
      <c r="B168" s="56"/>
      <c r="F168" s="56"/>
      <c r="G168" s="56"/>
      <c r="H168" s="56"/>
    </row>
    <row r="169" spans="2:8" ht="12" customHeight="1">
      <c r="B169" s="56"/>
      <c r="F169" s="56"/>
      <c r="G169" s="56"/>
      <c r="H169" s="56"/>
    </row>
    <row r="170" spans="2:8" ht="12" customHeight="1">
      <c r="B170" s="56"/>
      <c r="F170" s="56"/>
      <c r="G170" s="56"/>
      <c r="H170" s="56"/>
    </row>
    <row r="171" spans="2:8" ht="12" customHeight="1">
      <c r="B171" s="56"/>
      <c r="F171" s="56"/>
      <c r="G171" s="56"/>
      <c r="H171" s="56"/>
    </row>
    <row r="172" spans="2:8" ht="12" customHeight="1">
      <c r="B172" s="56"/>
      <c r="F172" s="56"/>
      <c r="G172" s="56"/>
      <c r="H172" s="56"/>
    </row>
    <row r="173" spans="2:8" ht="12" customHeight="1">
      <c r="B173" s="56"/>
      <c r="F173" s="56"/>
      <c r="G173" s="56"/>
      <c r="H173" s="56"/>
    </row>
    <row r="174" spans="2:8" ht="12" customHeight="1">
      <c r="B174" s="56"/>
      <c r="F174" s="56"/>
      <c r="G174" s="56"/>
      <c r="H174" s="56"/>
    </row>
    <row r="175" spans="2:8" ht="12" customHeight="1">
      <c r="B175" s="56"/>
      <c r="F175" s="56"/>
      <c r="G175" s="56"/>
      <c r="H175" s="56"/>
    </row>
    <row r="176" spans="2:8" ht="12" customHeight="1">
      <c r="B176" s="56"/>
      <c r="F176" s="56"/>
      <c r="G176" s="56"/>
      <c r="H176" s="56"/>
    </row>
    <row r="177" spans="2:8" ht="12" customHeight="1">
      <c r="B177" s="56"/>
      <c r="F177" s="56"/>
      <c r="G177" s="56"/>
      <c r="H177" s="56"/>
    </row>
    <row r="178" spans="2:8" ht="12" customHeight="1">
      <c r="B178" s="56"/>
      <c r="F178" s="56"/>
      <c r="G178" s="56"/>
      <c r="H178" s="56"/>
    </row>
    <row r="179" spans="2:8" ht="12" customHeight="1">
      <c r="B179" s="56"/>
      <c r="F179" s="56"/>
      <c r="G179" s="56"/>
      <c r="H179" s="56"/>
    </row>
    <row r="180" spans="2:8" ht="12" customHeight="1">
      <c r="B180" s="56"/>
      <c r="F180" s="56"/>
      <c r="G180" s="56"/>
      <c r="H180" s="56"/>
    </row>
    <row r="181" spans="2:8" ht="12" customHeight="1">
      <c r="B181" s="56"/>
      <c r="F181" s="56"/>
      <c r="G181" s="56"/>
      <c r="H181" s="56"/>
    </row>
    <row r="182" spans="2:8" ht="12" customHeight="1">
      <c r="B182" s="56"/>
      <c r="F182" s="56"/>
      <c r="G182" s="56"/>
      <c r="H182" s="56"/>
    </row>
    <row r="183" spans="2:8" ht="12" customHeight="1">
      <c r="B183" s="56"/>
      <c r="F183" s="56"/>
      <c r="G183" s="56"/>
      <c r="H183" s="56"/>
    </row>
    <row r="184" spans="2:8" ht="12" customHeight="1">
      <c r="B184" s="56"/>
      <c r="F184" s="56"/>
      <c r="G184" s="56"/>
      <c r="H184" s="56"/>
    </row>
    <row r="185" spans="2:8" ht="12" customHeight="1">
      <c r="B185" s="56"/>
      <c r="F185" s="56"/>
      <c r="G185" s="56"/>
      <c r="H185" s="56"/>
    </row>
    <row r="186" spans="2:8" ht="12" customHeight="1">
      <c r="B186" s="56"/>
      <c r="F186" s="56"/>
      <c r="G186" s="56"/>
      <c r="H186" s="56"/>
    </row>
    <row r="187" spans="2:8" ht="12" customHeight="1">
      <c r="B187" s="56"/>
      <c r="F187" s="56"/>
      <c r="G187" s="56"/>
      <c r="H187" s="56"/>
    </row>
    <row r="188" spans="2:8" ht="12" customHeight="1">
      <c r="B188" s="56"/>
      <c r="F188" s="56"/>
      <c r="G188" s="56"/>
      <c r="H188" s="56"/>
    </row>
    <row r="189" spans="2:8" ht="12" customHeight="1">
      <c r="B189" s="56"/>
      <c r="F189" s="56"/>
      <c r="G189" s="56"/>
      <c r="H189" s="56"/>
    </row>
    <row r="190" spans="2:8" ht="12" customHeight="1">
      <c r="B190" s="56"/>
      <c r="F190" s="56"/>
      <c r="G190" s="56"/>
      <c r="H190" s="56"/>
    </row>
    <row r="191" spans="2:8" ht="12" customHeight="1">
      <c r="B191" s="56"/>
      <c r="F191" s="56"/>
      <c r="G191" s="56"/>
      <c r="H191" s="56"/>
    </row>
    <row r="192" spans="2:8" ht="12" customHeight="1">
      <c r="B192" s="56"/>
      <c r="F192" s="56"/>
      <c r="G192" s="56"/>
      <c r="H192" s="56"/>
    </row>
    <row r="193" spans="2:8" ht="12" customHeight="1">
      <c r="B193" s="56"/>
      <c r="F193" s="56"/>
      <c r="G193" s="56"/>
      <c r="H193" s="56"/>
    </row>
    <row r="194" spans="2:8" ht="12" customHeight="1">
      <c r="B194" s="56"/>
      <c r="F194" s="56"/>
      <c r="G194" s="56"/>
      <c r="H194" s="56"/>
    </row>
    <row r="195" spans="2:8" ht="12" customHeight="1">
      <c r="B195" s="56"/>
      <c r="F195" s="56"/>
      <c r="G195" s="56"/>
      <c r="H195" s="56"/>
    </row>
    <row r="196" spans="2:8" ht="12" customHeight="1">
      <c r="B196" s="56"/>
      <c r="F196" s="56"/>
      <c r="G196" s="56"/>
      <c r="H196" s="56"/>
    </row>
    <row r="197" spans="2:8" ht="12" customHeight="1">
      <c r="B197" s="56"/>
      <c r="F197" s="56"/>
      <c r="G197" s="56"/>
      <c r="H197" s="56"/>
    </row>
    <row r="198" spans="2:8" ht="12" customHeight="1">
      <c r="B198" s="56"/>
      <c r="F198" s="56"/>
      <c r="G198" s="56"/>
      <c r="H198" s="56"/>
    </row>
    <row r="199" spans="2:8" ht="12" customHeight="1">
      <c r="B199" s="56"/>
      <c r="F199" s="56"/>
      <c r="G199" s="56"/>
      <c r="H199" s="56"/>
    </row>
    <row r="200" spans="2:8" ht="12" customHeight="1">
      <c r="B200" s="56"/>
      <c r="F200" s="56"/>
      <c r="G200" s="56"/>
      <c r="H200" s="56"/>
    </row>
    <row r="201" spans="2:8" ht="12" customHeight="1">
      <c r="B201" s="56"/>
      <c r="F201" s="56"/>
      <c r="G201" s="56"/>
      <c r="H201" s="56"/>
    </row>
    <row r="202" spans="2:8" ht="12" customHeight="1">
      <c r="B202" s="56"/>
      <c r="F202" s="56"/>
      <c r="G202" s="56"/>
      <c r="H202" s="56"/>
    </row>
    <row r="203" spans="2:8" ht="12" customHeight="1">
      <c r="B203" s="56"/>
      <c r="F203" s="56"/>
      <c r="G203" s="56"/>
      <c r="H203" s="56"/>
    </row>
    <row r="204" spans="2:8" ht="12" customHeight="1">
      <c r="B204" s="56"/>
      <c r="F204" s="56"/>
      <c r="G204" s="56"/>
      <c r="H204" s="56"/>
    </row>
    <row r="205" spans="2:8" ht="12" customHeight="1">
      <c r="B205" s="56"/>
      <c r="F205" s="56"/>
      <c r="G205" s="56"/>
      <c r="H205" s="56"/>
    </row>
    <row r="206" spans="2:8" ht="12" customHeight="1">
      <c r="B206" s="56"/>
      <c r="F206" s="56"/>
      <c r="G206" s="56"/>
      <c r="H206" s="56"/>
    </row>
    <row r="207" spans="2:8" ht="12" customHeight="1">
      <c r="B207" s="56"/>
      <c r="F207" s="56"/>
      <c r="G207" s="56"/>
      <c r="H207" s="56"/>
    </row>
    <row r="208" spans="2:8" ht="12" customHeight="1">
      <c r="B208" s="56"/>
      <c r="F208" s="56"/>
      <c r="G208" s="56"/>
      <c r="H208" s="56"/>
    </row>
    <row r="209" spans="2:8" ht="12" customHeight="1">
      <c r="B209" s="56"/>
      <c r="F209" s="56"/>
      <c r="G209" s="56"/>
      <c r="H209" s="56"/>
    </row>
    <row r="210" spans="2:8" ht="12" customHeight="1">
      <c r="B210" s="56"/>
      <c r="F210" s="56"/>
      <c r="G210" s="56"/>
      <c r="H210" s="56"/>
    </row>
    <row r="211" spans="2:8" ht="12" customHeight="1">
      <c r="B211" s="56"/>
      <c r="F211" s="56"/>
      <c r="G211" s="56"/>
      <c r="H211" s="56"/>
    </row>
    <row r="212" spans="2:8" ht="12" customHeight="1">
      <c r="B212" s="56"/>
      <c r="F212" s="56"/>
      <c r="G212" s="56"/>
      <c r="H212" s="56"/>
    </row>
    <row r="213" spans="2:8" ht="12" customHeight="1">
      <c r="B213" s="56"/>
      <c r="F213" s="56"/>
      <c r="G213" s="56"/>
      <c r="H213" s="56"/>
    </row>
    <row r="214" spans="2:8" ht="12" customHeight="1">
      <c r="B214" s="56"/>
      <c r="F214" s="56"/>
      <c r="G214" s="56"/>
      <c r="H214" s="56"/>
    </row>
    <row r="215" spans="2:8" ht="12" customHeight="1">
      <c r="B215" s="56"/>
      <c r="F215" s="56"/>
      <c r="G215" s="56"/>
      <c r="H215" s="56"/>
    </row>
    <row r="216" spans="2:8" ht="12" customHeight="1">
      <c r="B216" s="56"/>
      <c r="F216" s="56"/>
      <c r="G216" s="56"/>
      <c r="H216" s="56"/>
    </row>
    <row r="217" spans="2:8" ht="12" customHeight="1">
      <c r="B217" s="56"/>
      <c r="F217" s="56"/>
      <c r="G217" s="56"/>
      <c r="H217" s="56"/>
    </row>
    <row r="218" spans="2:8" ht="12" customHeight="1">
      <c r="B218" s="56"/>
      <c r="F218" s="56"/>
      <c r="G218" s="56"/>
      <c r="H218" s="56"/>
    </row>
    <row r="219" spans="2:8" ht="12" customHeight="1">
      <c r="B219" s="56"/>
      <c r="F219" s="56"/>
      <c r="G219" s="56"/>
      <c r="H219" s="56"/>
    </row>
    <row r="220" spans="2:8" ht="12" customHeight="1">
      <c r="B220" s="56"/>
      <c r="F220" s="56"/>
      <c r="G220" s="56"/>
      <c r="H220" s="56"/>
    </row>
    <row r="221" spans="2:8" ht="12" customHeight="1">
      <c r="B221" s="56"/>
      <c r="F221" s="56"/>
      <c r="G221" s="56"/>
      <c r="H221" s="56"/>
    </row>
    <row r="222" spans="2:8" ht="12" customHeight="1">
      <c r="B222" s="56"/>
      <c r="F222" s="56"/>
      <c r="G222" s="56"/>
      <c r="H222" s="56"/>
    </row>
    <row r="223" spans="2:8" ht="12" customHeight="1">
      <c r="B223" s="56"/>
      <c r="F223" s="56"/>
      <c r="G223" s="56"/>
      <c r="H223" s="56"/>
    </row>
    <row r="224" spans="2:8" ht="12" customHeight="1">
      <c r="B224" s="56"/>
      <c r="F224" s="56"/>
      <c r="G224" s="56"/>
      <c r="H224" s="56"/>
    </row>
    <row r="225" spans="2:8" ht="12" customHeight="1">
      <c r="B225" s="56"/>
      <c r="F225" s="56"/>
      <c r="G225" s="56"/>
      <c r="H225" s="56"/>
    </row>
    <row r="226" spans="2:8" ht="12" customHeight="1">
      <c r="B226" s="56"/>
      <c r="F226" s="56"/>
      <c r="G226" s="56"/>
      <c r="H226" s="56"/>
    </row>
    <row r="227" spans="2:8" ht="12" customHeight="1">
      <c r="B227" s="56"/>
      <c r="F227" s="56"/>
      <c r="G227" s="56"/>
      <c r="H227" s="56"/>
    </row>
    <row r="228" spans="2:8" ht="12" customHeight="1">
      <c r="B228" s="56"/>
      <c r="F228" s="56"/>
      <c r="G228" s="56"/>
      <c r="H228" s="56"/>
    </row>
    <row r="229" spans="2:8" ht="12" customHeight="1">
      <c r="B229" s="56"/>
      <c r="F229" s="56"/>
      <c r="G229" s="56"/>
      <c r="H229" s="56"/>
    </row>
    <row r="230" spans="2:8" ht="12" customHeight="1">
      <c r="B230" s="56"/>
      <c r="F230" s="56"/>
      <c r="G230" s="56"/>
      <c r="H230" s="56"/>
    </row>
    <row r="231" spans="2:8" ht="12" customHeight="1">
      <c r="B231" s="56"/>
      <c r="F231" s="56"/>
      <c r="G231" s="56"/>
      <c r="H231" s="56"/>
    </row>
    <row r="232" spans="2:8" ht="12" customHeight="1">
      <c r="B232" s="56"/>
      <c r="F232" s="56"/>
      <c r="G232" s="56"/>
      <c r="H232" s="56"/>
    </row>
    <row r="233" spans="2:8" ht="12" customHeight="1">
      <c r="B233" s="56"/>
      <c r="F233" s="56"/>
      <c r="G233" s="56"/>
      <c r="H233" s="56"/>
    </row>
    <row r="234" spans="2:8" ht="12" customHeight="1">
      <c r="B234" s="56"/>
      <c r="F234" s="56"/>
      <c r="G234" s="56"/>
      <c r="H234" s="56"/>
    </row>
    <row r="235" spans="2:8" ht="12" customHeight="1">
      <c r="B235" s="56"/>
      <c r="F235" s="56"/>
      <c r="G235" s="56"/>
      <c r="H235" s="56"/>
    </row>
    <row r="236" spans="2:8" ht="12" customHeight="1">
      <c r="B236" s="56"/>
      <c r="F236" s="56"/>
      <c r="G236" s="56"/>
      <c r="H236" s="56"/>
    </row>
    <row r="237" spans="2:8" ht="12" customHeight="1">
      <c r="B237" s="56"/>
      <c r="F237" s="56"/>
      <c r="G237" s="56"/>
      <c r="H237" s="56"/>
    </row>
    <row r="238" spans="2:8" ht="12" customHeight="1">
      <c r="B238" s="56"/>
      <c r="F238" s="56"/>
      <c r="G238" s="56"/>
      <c r="H238" s="56"/>
    </row>
    <row r="239" spans="2:8" ht="12" customHeight="1">
      <c r="B239" s="56"/>
      <c r="F239" s="56"/>
      <c r="G239" s="56"/>
      <c r="H239" s="56"/>
    </row>
    <row r="240" spans="2:8" ht="12" customHeight="1">
      <c r="B240" s="56"/>
      <c r="F240" s="56"/>
      <c r="G240" s="56"/>
      <c r="H240" s="56"/>
    </row>
    <row r="241" spans="2:8" ht="12" customHeight="1">
      <c r="B241" s="56"/>
      <c r="F241" s="56"/>
      <c r="G241" s="56"/>
      <c r="H241" s="56"/>
    </row>
    <row r="242" spans="2:8" ht="12" customHeight="1">
      <c r="B242" s="56"/>
      <c r="F242" s="56"/>
      <c r="G242" s="56"/>
      <c r="H242" s="56"/>
    </row>
    <row r="243" spans="2:8" ht="12" customHeight="1">
      <c r="B243" s="56"/>
      <c r="F243" s="56"/>
      <c r="G243" s="56"/>
      <c r="H243" s="56"/>
    </row>
    <row r="244" spans="2:8" ht="12" customHeight="1">
      <c r="B244" s="56"/>
      <c r="F244" s="56"/>
      <c r="G244" s="56"/>
      <c r="H244" s="56"/>
    </row>
    <row r="245" spans="2:8" ht="12" customHeight="1">
      <c r="B245" s="56"/>
      <c r="F245" s="56"/>
      <c r="G245" s="56"/>
      <c r="H245" s="56"/>
    </row>
    <row r="246" spans="2:8" ht="12" customHeight="1">
      <c r="B246" s="56"/>
      <c r="F246" s="56"/>
      <c r="G246" s="56"/>
      <c r="H246" s="56"/>
    </row>
    <row r="247" spans="2:8" ht="12" customHeight="1">
      <c r="B247" s="56"/>
      <c r="F247" s="56"/>
      <c r="G247" s="56"/>
      <c r="H247" s="56"/>
    </row>
    <row r="248" spans="2:8" ht="12" customHeight="1">
      <c r="B248" s="56"/>
      <c r="F248" s="56"/>
      <c r="G248" s="56"/>
      <c r="H248" s="56"/>
    </row>
    <row r="249" spans="2:8" ht="12" customHeight="1">
      <c r="B249" s="56"/>
      <c r="F249" s="56"/>
      <c r="G249" s="56"/>
      <c r="H249" s="56"/>
    </row>
    <row r="250" spans="2:8" ht="12" customHeight="1">
      <c r="B250" s="56"/>
      <c r="F250" s="56"/>
      <c r="G250" s="56"/>
      <c r="H250" s="56"/>
    </row>
    <row r="251" spans="2:8" ht="12" customHeight="1">
      <c r="B251" s="56"/>
      <c r="F251" s="56"/>
      <c r="G251" s="56"/>
      <c r="H251" s="56"/>
    </row>
    <row r="252" spans="2:8" ht="12" customHeight="1">
      <c r="B252" s="56"/>
      <c r="F252" s="56"/>
      <c r="G252" s="56"/>
      <c r="H252" s="56"/>
    </row>
    <row r="253" spans="2:8" ht="12" customHeight="1">
      <c r="B253" s="56"/>
      <c r="F253" s="56"/>
      <c r="G253" s="56"/>
      <c r="H253" s="56"/>
    </row>
    <row r="254" spans="2:8" ht="12" customHeight="1">
      <c r="B254" s="56"/>
      <c r="F254" s="56"/>
      <c r="G254" s="56"/>
      <c r="H254" s="56"/>
    </row>
    <row r="255" spans="2:8" ht="12" customHeight="1">
      <c r="B255" s="56"/>
      <c r="F255" s="56"/>
      <c r="G255" s="56"/>
      <c r="H255" s="56"/>
    </row>
    <row r="256" spans="2:8" ht="12" customHeight="1">
      <c r="B256" s="56"/>
      <c r="F256" s="56"/>
      <c r="G256" s="56"/>
      <c r="H256" s="56"/>
    </row>
    <row r="257" spans="2:8" ht="12" customHeight="1">
      <c r="B257" s="56"/>
      <c r="F257" s="56"/>
      <c r="G257" s="56"/>
      <c r="H257" s="56"/>
    </row>
    <row r="258" spans="2:8" ht="12" customHeight="1">
      <c r="B258" s="56"/>
      <c r="F258" s="56"/>
      <c r="G258" s="56"/>
      <c r="H258" s="56"/>
    </row>
    <row r="259" spans="2:8" ht="12" customHeight="1">
      <c r="B259" s="56"/>
      <c r="F259" s="56"/>
      <c r="G259" s="56"/>
      <c r="H259" s="56"/>
    </row>
    <row r="260" spans="2:8" ht="12" customHeight="1">
      <c r="B260" s="56"/>
      <c r="F260" s="56"/>
      <c r="G260" s="56"/>
      <c r="H260" s="56"/>
    </row>
    <row r="261" spans="2:8" ht="12" customHeight="1">
      <c r="B261" s="56"/>
      <c r="F261" s="56"/>
      <c r="G261" s="56"/>
      <c r="H261" s="56"/>
    </row>
    <row r="262" spans="2:8" ht="12" customHeight="1">
      <c r="B262" s="56"/>
      <c r="F262" s="56"/>
      <c r="G262" s="56"/>
      <c r="H262" s="56"/>
    </row>
    <row r="263" spans="2:8" ht="12" customHeight="1">
      <c r="B263" s="56"/>
      <c r="F263" s="56"/>
      <c r="G263" s="56"/>
      <c r="H263" s="56"/>
    </row>
    <row r="264" spans="2:8" ht="12" customHeight="1">
      <c r="B264" s="56"/>
      <c r="F264" s="56"/>
      <c r="G264" s="56"/>
      <c r="H264" s="56"/>
    </row>
    <row r="265" spans="2:8" ht="12" customHeight="1">
      <c r="B265" s="56"/>
      <c r="F265" s="56"/>
      <c r="G265" s="56"/>
      <c r="H265" s="56"/>
    </row>
    <row r="266" spans="2:8" ht="12" customHeight="1">
      <c r="B266" s="56"/>
      <c r="F266" s="56"/>
      <c r="G266" s="56"/>
      <c r="H266" s="56"/>
    </row>
    <row r="267" spans="2:8" ht="12" customHeight="1">
      <c r="B267" s="56"/>
      <c r="F267" s="56"/>
      <c r="G267" s="56"/>
      <c r="H267" s="56"/>
    </row>
    <row r="268" spans="2:8" ht="12" customHeight="1">
      <c r="B268" s="56"/>
      <c r="F268" s="56"/>
      <c r="G268" s="56"/>
      <c r="H268" s="56"/>
    </row>
    <row r="269" spans="2:8" ht="12" customHeight="1">
      <c r="B269" s="56"/>
      <c r="F269" s="56"/>
      <c r="G269" s="56"/>
      <c r="H269" s="56"/>
    </row>
    <row r="270" spans="2:8" ht="12" customHeight="1">
      <c r="B270" s="56"/>
      <c r="F270" s="56"/>
      <c r="G270" s="56"/>
      <c r="H270" s="56"/>
    </row>
    <row r="271" spans="2:8" ht="12" customHeight="1">
      <c r="B271" s="56"/>
      <c r="F271" s="56"/>
      <c r="G271" s="56"/>
      <c r="H271" s="56"/>
    </row>
    <row r="272" spans="2:8" ht="12" customHeight="1">
      <c r="B272" s="56"/>
      <c r="F272" s="56"/>
      <c r="G272" s="56"/>
      <c r="H272" s="56"/>
    </row>
    <row r="273" spans="2:8" ht="12" customHeight="1">
      <c r="B273" s="56"/>
      <c r="F273" s="56"/>
      <c r="G273" s="56"/>
      <c r="H273" s="56"/>
    </row>
    <row r="274" spans="2:8" ht="12" customHeight="1">
      <c r="B274" s="56"/>
      <c r="F274" s="56"/>
      <c r="G274" s="56"/>
      <c r="H274" s="56"/>
    </row>
    <row r="275" spans="2:8" ht="12" customHeight="1">
      <c r="B275" s="56"/>
      <c r="F275" s="56"/>
      <c r="G275" s="56"/>
      <c r="H275" s="56"/>
    </row>
    <row r="276" spans="2:8" ht="12" customHeight="1">
      <c r="B276" s="56"/>
      <c r="F276" s="56"/>
      <c r="G276" s="56"/>
      <c r="H276" s="56"/>
    </row>
    <row r="277" spans="2:8" ht="12" customHeight="1">
      <c r="B277" s="56"/>
      <c r="F277" s="56"/>
      <c r="G277" s="56"/>
      <c r="H277" s="56"/>
    </row>
    <row r="278" spans="2:8" ht="12" customHeight="1">
      <c r="B278" s="56"/>
      <c r="F278" s="56"/>
      <c r="G278" s="56"/>
      <c r="H278" s="56"/>
    </row>
    <row r="279" spans="2:8" ht="12" customHeight="1">
      <c r="B279" s="56"/>
      <c r="F279" s="56"/>
      <c r="G279" s="56"/>
      <c r="H279" s="56"/>
    </row>
    <row r="280" spans="2:8" ht="12" customHeight="1">
      <c r="B280" s="56"/>
      <c r="F280" s="56"/>
      <c r="G280" s="56"/>
      <c r="H280" s="56"/>
    </row>
    <row r="281" spans="2:8" ht="12" customHeight="1">
      <c r="B281" s="56"/>
      <c r="F281" s="56"/>
      <c r="G281" s="56"/>
      <c r="H281" s="56"/>
    </row>
    <row r="282" spans="2:8" ht="12" customHeight="1">
      <c r="B282" s="56"/>
      <c r="F282" s="56"/>
      <c r="G282" s="56"/>
      <c r="H282" s="56"/>
    </row>
    <row r="283" spans="2:8" ht="12" customHeight="1">
      <c r="B283" s="56"/>
      <c r="F283" s="56"/>
      <c r="G283" s="56"/>
      <c r="H283" s="56"/>
    </row>
    <row r="284" spans="2:8" ht="12" customHeight="1">
      <c r="B284" s="56"/>
      <c r="F284" s="56"/>
      <c r="G284" s="56"/>
      <c r="H284" s="56"/>
    </row>
    <row r="285" spans="2:8" ht="12" customHeight="1">
      <c r="B285" s="56"/>
      <c r="F285" s="56"/>
      <c r="G285" s="56"/>
      <c r="H285" s="56"/>
    </row>
    <row r="286" spans="2:8" ht="12" customHeight="1">
      <c r="B286" s="56"/>
      <c r="F286" s="56"/>
      <c r="G286" s="56"/>
      <c r="H286" s="56"/>
    </row>
    <row r="287" spans="2:8" ht="12" customHeight="1">
      <c r="B287" s="56"/>
      <c r="F287" s="56"/>
      <c r="G287" s="56"/>
      <c r="H287" s="56"/>
    </row>
    <row r="288" spans="2:8" ht="12" customHeight="1">
      <c r="B288" s="56"/>
      <c r="F288" s="56"/>
      <c r="G288" s="56"/>
      <c r="H288" s="56"/>
    </row>
    <row r="289" spans="2:8" ht="12" customHeight="1">
      <c r="B289" s="56"/>
      <c r="F289" s="56"/>
      <c r="G289" s="56"/>
      <c r="H289" s="56"/>
    </row>
    <row r="290" spans="2:8" ht="12" customHeight="1">
      <c r="B290" s="56"/>
      <c r="F290" s="56"/>
      <c r="G290" s="56"/>
      <c r="H290" s="56"/>
    </row>
    <row r="291" spans="2:8" ht="12" customHeight="1">
      <c r="B291" s="56"/>
      <c r="F291" s="56"/>
      <c r="G291" s="56"/>
      <c r="H291" s="56"/>
    </row>
    <row r="292" spans="2:8" ht="12" customHeight="1">
      <c r="B292" s="56"/>
      <c r="F292" s="56"/>
      <c r="G292" s="56"/>
      <c r="H292" s="56"/>
    </row>
    <row r="293" spans="2:8" ht="12" customHeight="1">
      <c r="B293" s="56"/>
      <c r="F293" s="56"/>
      <c r="G293" s="56"/>
      <c r="H293" s="56"/>
    </row>
    <row r="294" spans="2:8" ht="12" customHeight="1">
      <c r="B294" s="56"/>
      <c r="F294" s="56"/>
      <c r="G294" s="56"/>
      <c r="H294" s="56"/>
    </row>
    <row r="295" spans="2:8" ht="12" customHeight="1">
      <c r="B295" s="56"/>
      <c r="F295" s="56"/>
      <c r="G295" s="56"/>
      <c r="H295" s="56"/>
    </row>
    <row r="296" spans="2:8" ht="12" customHeight="1">
      <c r="B296" s="56"/>
      <c r="F296" s="56"/>
      <c r="G296" s="56"/>
      <c r="H296" s="56"/>
    </row>
    <row r="297" spans="2:8" ht="12" customHeight="1">
      <c r="B297" s="56"/>
      <c r="F297" s="56"/>
      <c r="G297" s="56"/>
      <c r="H297" s="56"/>
    </row>
    <row r="298" spans="2:8" ht="12" customHeight="1">
      <c r="B298" s="56"/>
      <c r="F298" s="56"/>
      <c r="G298" s="56"/>
      <c r="H298" s="56"/>
    </row>
    <row r="299" spans="2:8" ht="12" customHeight="1">
      <c r="B299" s="56"/>
      <c r="F299" s="56"/>
      <c r="G299" s="56"/>
      <c r="H299" s="56"/>
    </row>
    <row r="300" spans="2:8" ht="12" customHeight="1">
      <c r="B300" s="56"/>
      <c r="F300" s="56"/>
      <c r="G300" s="56"/>
      <c r="H300" s="56"/>
    </row>
    <row r="301" spans="2:8" ht="12" customHeight="1">
      <c r="B301" s="56"/>
      <c r="F301" s="56"/>
      <c r="G301" s="56"/>
      <c r="H301" s="56"/>
    </row>
    <row r="302" spans="2:8" ht="12" customHeight="1">
      <c r="B302" s="56"/>
      <c r="F302" s="56"/>
      <c r="G302" s="56"/>
      <c r="H302" s="56"/>
    </row>
    <row r="303" spans="2:8" ht="12" customHeight="1">
      <c r="B303" s="56"/>
      <c r="F303" s="56"/>
      <c r="G303" s="56"/>
      <c r="H303" s="56"/>
    </row>
    <row r="304" spans="2:8" ht="12" customHeight="1">
      <c r="B304" s="56"/>
      <c r="F304" s="56"/>
      <c r="G304" s="56"/>
      <c r="H304" s="56"/>
    </row>
    <row r="305" spans="2:8" ht="12" customHeight="1">
      <c r="B305" s="56"/>
      <c r="F305" s="56"/>
      <c r="G305" s="56"/>
      <c r="H305" s="56"/>
    </row>
    <row r="306" spans="2:8" ht="12" customHeight="1">
      <c r="B306" s="56"/>
      <c r="F306" s="56"/>
      <c r="G306" s="56"/>
      <c r="H306" s="56"/>
    </row>
    <row r="307" spans="2:8" ht="12" customHeight="1">
      <c r="B307" s="56"/>
      <c r="F307" s="56"/>
      <c r="G307" s="56"/>
      <c r="H307" s="56"/>
    </row>
    <row r="308" spans="2:8" ht="12" customHeight="1">
      <c r="B308" s="56"/>
      <c r="F308" s="56"/>
      <c r="G308" s="56"/>
      <c r="H308" s="56"/>
    </row>
    <row r="309" spans="2:8" ht="12" customHeight="1">
      <c r="B309" s="56"/>
      <c r="F309" s="56"/>
      <c r="G309" s="56"/>
      <c r="H309" s="56"/>
    </row>
    <row r="310" spans="2:8" ht="12" customHeight="1">
      <c r="B310" s="56"/>
      <c r="F310" s="56"/>
      <c r="G310" s="56"/>
      <c r="H310" s="56"/>
    </row>
    <row r="311" spans="2:8" ht="12" customHeight="1">
      <c r="B311" s="56"/>
      <c r="F311" s="56"/>
      <c r="G311" s="56"/>
      <c r="H311" s="56"/>
    </row>
    <row r="312" spans="2:8" ht="12" customHeight="1">
      <c r="B312" s="56"/>
      <c r="F312" s="56"/>
      <c r="G312" s="56"/>
      <c r="H312" s="56"/>
    </row>
    <row r="313" spans="2:8" ht="12" customHeight="1">
      <c r="B313" s="56"/>
      <c r="F313" s="56"/>
      <c r="G313" s="56"/>
      <c r="H313" s="56"/>
    </row>
    <row r="314" spans="2:8" ht="12" customHeight="1">
      <c r="B314" s="56"/>
      <c r="F314" s="56"/>
      <c r="G314" s="56"/>
      <c r="H314" s="56"/>
    </row>
    <row r="315" spans="2:8" ht="12" customHeight="1">
      <c r="B315" s="56"/>
      <c r="F315" s="56"/>
      <c r="G315" s="56"/>
      <c r="H315" s="56"/>
    </row>
    <row r="316" spans="2:8" ht="12" customHeight="1">
      <c r="B316" s="56"/>
      <c r="F316" s="56"/>
      <c r="G316" s="56"/>
      <c r="H316" s="56"/>
    </row>
    <row r="317" spans="2:8" ht="12" customHeight="1">
      <c r="B317" s="56"/>
      <c r="F317" s="56"/>
      <c r="G317" s="56"/>
      <c r="H317" s="56"/>
    </row>
    <row r="318" spans="2:8" ht="12" customHeight="1">
      <c r="B318" s="56"/>
      <c r="F318" s="56"/>
      <c r="G318" s="56"/>
      <c r="H318" s="56"/>
    </row>
    <row r="319" spans="2:8" ht="12" customHeight="1">
      <c r="B319" s="56"/>
      <c r="F319" s="56"/>
      <c r="G319" s="56"/>
      <c r="H319" s="56"/>
    </row>
    <row r="320" spans="2:8" ht="12" customHeight="1">
      <c r="B320" s="56"/>
      <c r="F320" s="56"/>
      <c r="G320" s="56"/>
      <c r="H320" s="56"/>
    </row>
    <row r="321" spans="2:8" ht="12" customHeight="1">
      <c r="B321" s="56"/>
      <c r="F321" s="56"/>
      <c r="G321" s="56"/>
      <c r="H321" s="56"/>
    </row>
    <row r="322" spans="2:8" ht="12" customHeight="1">
      <c r="B322" s="56"/>
      <c r="F322" s="56"/>
      <c r="G322" s="56"/>
      <c r="H322" s="56"/>
    </row>
    <row r="323" spans="2:8" ht="12" customHeight="1">
      <c r="B323" s="56"/>
      <c r="F323" s="56"/>
      <c r="G323" s="56"/>
      <c r="H323" s="56"/>
    </row>
    <row r="324" spans="2:8" ht="12" customHeight="1">
      <c r="B324" s="56"/>
      <c r="F324" s="56"/>
      <c r="G324" s="56"/>
      <c r="H324" s="56"/>
    </row>
    <row r="325" spans="2:8" ht="12" customHeight="1">
      <c r="B325" s="56"/>
      <c r="F325" s="56"/>
      <c r="G325" s="56"/>
      <c r="H325" s="56"/>
    </row>
    <row r="326" spans="2:8" ht="12" customHeight="1">
      <c r="B326" s="56"/>
      <c r="F326" s="56"/>
      <c r="G326" s="56"/>
      <c r="H326" s="56"/>
    </row>
    <row r="327" spans="2:8" ht="12" customHeight="1">
      <c r="B327" s="56"/>
      <c r="F327" s="56"/>
      <c r="G327" s="56"/>
      <c r="H327" s="56"/>
    </row>
    <row r="328" spans="2:8" ht="12" customHeight="1">
      <c r="B328" s="56"/>
      <c r="F328" s="56"/>
      <c r="G328" s="56"/>
      <c r="H328" s="56"/>
    </row>
    <row r="329" spans="2:8" ht="12" customHeight="1">
      <c r="B329" s="56"/>
      <c r="F329" s="56"/>
      <c r="G329" s="56"/>
      <c r="H329" s="56"/>
    </row>
    <row r="330" spans="2:8" ht="12" customHeight="1">
      <c r="B330" s="56"/>
      <c r="F330" s="56"/>
      <c r="G330" s="56"/>
      <c r="H330" s="56"/>
    </row>
    <row r="331" spans="2:8" ht="12" customHeight="1">
      <c r="B331" s="56"/>
      <c r="F331" s="56"/>
      <c r="G331" s="56"/>
      <c r="H331" s="56"/>
    </row>
    <row r="332" spans="2:8" ht="12" customHeight="1">
      <c r="B332" s="56"/>
      <c r="F332" s="56"/>
      <c r="G332" s="56"/>
      <c r="H332" s="56"/>
    </row>
    <row r="333" spans="2:8" ht="12" customHeight="1">
      <c r="B333" s="56"/>
      <c r="F333" s="56"/>
      <c r="G333" s="56"/>
      <c r="H333" s="56"/>
    </row>
    <row r="334" spans="2:8" ht="12" customHeight="1">
      <c r="B334" s="56"/>
      <c r="F334" s="56"/>
      <c r="G334" s="56"/>
      <c r="H334" s="56"/>
    </row>
    <row r="335" spans="2:8" ht="12" customHeight="1">
      <c r="B335" s="56"/>
      <c r="F335" s="56"/>
      <c r="G335" s="56"/>
      <c r="H335" s="56"/>
    </row>
    <row r="336" spans="2:8" ht="12" customHeight="1">
      <c r="B336" s="56"/>
      <c r="F336" s="56"/>
      <c r="G336" s="56"/>
      <c r="H336" s="56"/>
    </row>
    <row r="337" spans="2:8" ht="12" customHeight="1">
      <c r="B337" s="56"/>
      <c r="F337" s="56"/>
      <c r="G337" s="56"/>
      <c r="H337" s="56"/>
    </row>
    <row r="338" spans="2:8" ht="12" customHeight="1">
      <c r="B338" s="56"/>
      <c r="F338" s="56"/>
      <c r="G338" s="56"/>
      <c r="H338" s="56"/>
    </row>
    <row r="339" spans="2:8" ht="12" customHeight="1">
      <c r="B339" s="56"/>
      <c r="F339" s="56"/>
      <c r="G339" s="56"/>
      <c r="H339" s="56"/>
    </row>
    <row r="340" spans="2:8" ht="12" customHeight="1">
      <c r="B340" s="56"/>
      <c r="F340" s="56"/>
      <c r="G340" s="56"/>
      <c r="H340" s="56"/>
    </row>
    <row r="341" spans="2:8" ht="12" customHeight="1">
      <c r="B341" s="56"/>
      <c r="F341" s="56"/>
      <c r="G341" s="56"/>
      <c r="H341" s="56"/>
    </row>
    <row r="342" spans="2:8" ht="12" customHeight="1">
      <c r="B342" s="56"/>
      <c r="F342" s="56"/>
      <c r="G342" s="56"/>
      <c r="H342" s="56"/>
    </row>
    <row r="343" spans="2:8" ht="12" customHeight="1">
      <c r="B343" s="56"/>
      <c r="F343" s="56"/>
      <c r="G343" s="56"/>
      <c r="H343" s="56"/>
    </row>
    <row r="344" spans="2:8" ht="12" customHeight="1">
      <c r="B344" s="56"/>
      <c r="F344" s="56"/>
      <c r="G344" s="56"/>
      <c r="H344" s="56"/>
    </row>
    <row r="345" spans="2:8" ht="12" customHeight="1">
      <c r="B345" s="56"/>
      <c r="F345" s="56"/>
      <c r="G345" s="56"/>
      <c r="H345" s="56"/>
    </row>
    <row r="346" spans="2:8" ht="12" customHeight="1">
      <c r="B346" s="56"/>
      <c r="F346" s="56"/>
      <c r="G346" s="56"/>
      <c r="H346" s="56"/>
    </row>
    <row r="347" spans="2:8" ht="12" customHeight="1">
      <c r="B347" s="56"/>
      <c r="F347" s="56"/>
      <c r="G347" s="56"/>
      <c r="H347" s="56"/>
    </row>
    <row r="348" spans="2:8" ht="12" customHeight="1">
      <c r="B348" s="56"/>
      <c r="F348" s="56"/>
      <c r="G348" s="56"/>
      <c r="H348" s="56"/>
    </row>
    <row r="349" spans="2:8" ht="12" customHeight="1">
      <c r="B349" s="56"/>
      <c r="F349" s="56"/>
      <c r="G349" s="56"/>
      <c r="H349" s="56"/>
    </row>
    <row r="350" spans="2:8" ht="12" customHeight="1">
      <c r="B350" s="56"/>
      <c r="F350" s="56"/>
      <c r="G350" s="56"/>
      <c r="H350" s="56"/>
    </row>
    <row r="351" spans="2:8" ht="12" customHeight="1">
      <c r="B351" s="56"/>
      <c r="F351" s="56"/>
      <c r="G351" s="56"/>
      <c r="H351" s="56"/>
    </row>
    <row r="352" spans="2:8" ht="12" customHeight="1">
      <c r="B352" s="56"/>
      <c r="F352" s="56"/>
      <c r="G352" s="56"/>
      <c r="H352" s="56"/>
    </row>
    <row r="353" spans="2:8" ht="12" customHeight="1">
      <c r="B353" s="56"/>
      <c r="F353" s="56"/>
      <c r="G353" s="56"/>
      <c r="H353" s="56"/>
    </row>
    <row r="354" spans="2:8" ht="12" customHeight="1">
      <c r="B354" s="56"/>
      <c r="F354" s="56"/>
      <c r="G354" s="56"/>
      <c r="H354" s="56"/>
    </row>
    <row r="355" spans="2:8" ht="12" customHeight="1">
      <c r="B355" s="56"/>
      <c r="F355" s="56"/>
      <c r="G355" s="56"/>
      <c r="H355" s="56"/>
    </row>
    <row r="356" spans="2:8" ht="12" customHeight="1">
      <c r="B356" s="56"/>
      <c r="F356" s="56"/>
      <c r="G356" s="56"/>
      <c r="H356" s="56"/>
    </row>
    <row r="357" spans="2:8" ht="12" customHeight="1">
      <c r="B357" s="56"/>
      <c r="F357" s="56"/>
      <c r="G357" s="56"/>
      <c r="H357" s="56"/>
    </row>
    <row r="358" spans="2:8" ht="12" customHeight="1">
      <c r="B358" s="56"/>
      <c r="F358" s="56"/>
      <c r="G358" s="56"/>
      <c r="H358" s="56"/>
    </row>
    <row r="359" spans="2:8" ht="12" customHeight="1">
      <c r="B359" s="56"/>
      <c r="F359" s="56"/>
      <c r="G359" s="56"/>
      <c r="H359" s="56"/>
    </row>
    <row r="360" spans="2:8" ht="12" customHeight="1">
      <c r="B360" s="56"/>
      <c r="F360" s="56"/>
      <c r="G360" s="56"/>
      <c r="H360" s="56"/>
    </row>
    <row r="361" spans="2:8" ht="12" customHeight="1">
      <c r="B361" s="56"/>
      <c r="F361" s="56"/>
      <c r="G361" s="56"/>
      <c r="H361" s="56"/>
    </row>
    <row r="362" spans="2:8" ht="12" customHeight="1">
      <c r="B362" s="56"/>
      <c r="F362" s="56"/>
      <c r="G362" s="56"/>
      <c r="H362" s="56"/>
    </row>
    <row r="363" spans="2:8" ht="12" customHeight="1">
      <c r="B363" s="56"/>
      <c r="F363" s="56"/>
      <c r="G363" s="56"/>
      <c r="H363" s="56"/>
    </row>
    <row r="364" spans="2:8" ht="12" customHeight="1">
      <c r="B364" s="56"/>
      <c r="F364" s="56"/>
      <c r="G364" s="56"/>
      <c r="H364" s="56"/>
    </row>
    <row r="365" spans="2:8" ht="12" customHeight="1">
      <c r="B365" s="56"/>
      <c r="F365" s="56"/>
      <c r="G365" s="56"/>
      <c r="H365" s="56"/>
    </row>
    <row r="366" spans="2:8" ht="12" customHeight="1">
      <c r="B366" s="56"/>
      <c r="F366" s="56"/>
      <c r="G366" s="56"/>
      <c r="H366" s="56"/>
    </row>
    <row r="367" spans="2:8" ht="12" customHeight="1">
      <c r="B367" s="56"/>
      <c r="F367" s="56"/>
      <c r="G367" s="56"/>
      <c r="H367" s="56"/>
    </row>
    <row r="368" spans="2:8" ht="12" customHeight="1">
      <c r="B368" s="56"/>
      <c r="F368" s="56"/>
      <c r="G368" s="56"/>
      <c r="H368" s="56"/>
    </row>
    <row r="369" spans="2:8" ht="12" customHeight="1">
      <c r="B369" s="56"/>
      <c r="F369" s="56"/>
      <c r="G369" s="56"/>
      <c r="H369" s="56"/>
    </row>
    <row r="370" spans="2:8" ht="12" customHeight="1">
      <c r="B370" s="56"/>
      <c r="F370" s="56"/>
      <c r="G370" s="56"/>
      <c r="H370" s="56"/>
    </row>
    <row r="371" spans="2:8" ht="12" customHeight="1">
      <c r="B371" s="56"/>
      <c r="F371" s="56"/>
      <c r="G371" s="56"/>
      <c r="H371" s="56"/>
    </row>
    <row r="372" spans="2:8" ht="12" customHeight="1">
      <c r="B372" s="56"/>
      <c r="F372" s="56"/>
      <c r="G372" s="56"/>
      <c r="H372" s="56"/>
    </row>
    <row r="373" spans="2:8" ht="12" customHeight="1">
      <c r="B373" s="56"/>
      <c r="F373" s="56"/>
      <c r="G373" s="56"/>
      <c r="H373" s="56"/>
    </row>
    <row r="374" spans="2:8" ht="12" customHeight="1">
      <c r="B374" s="56"/>
      <c r="F374" s="56"/>
      <c r="G374" s="56"/>
      <c r="H374" s="56"/>
    </row>
    <row r="375" spans="2:8" ht="12" customHeight="1">
      <c r="B375" s="56"/>
      <c r="F375" s="56"/>
      <c r="G375" s="56"/>
      <c r="H375" s="56"/>
    </row>
    <row r="376" spans="2:8" ht="12" customHeight="1">
      <c r="B376" s="56"/>
      <c r="F376" s="56"/>
      <c r="G376" s="56"/>
      <c r="H376" s="56"/>
    </row>
    <row r="377" spans="2:8" ht="12" customHeight="1">
      <c r="B377" s="56"/>
      <c r="F377" s="56"/>
      <c r="G377" s="56"/>
      <c r="H377" s="56"/>
    </row>
    <row r="378" spans="2:8" ht="12" customHeight="1">
      <c r="B378" s="56"/>
      <c r="F378" s="56"/>
      <c r="G378" s="56"/>
      <c r="H378" s="56"/>
    </row>
    <row r="379" spans="2:8" ht="12" customHeight="1">
      <c r="B379" s="56"/>
      <c r="F379" s="56"/>
      <c r="G379" s="56"/>
      <c r="H379" s="56"/>
    </row>
    <row r="380" spans="2:8" ht="12" customHeight="1">
      <c r="B380" s="56"/>
      <c r="F380" s="56"/>
      <c r="G380" s="56"/>
      <c r="H380" s="56"/>
    </row>
    <row r="381" spans="2:8" ht="12" customHeight="1">
      <c r="B381" s="56"/>
      <c r="F381" s="56"/>
      <c r="G381" s="56"/>
      <c r="H381" s="56"/>
    </row>
    <row r="382" spans="2:8" ht="12" customHeight="1">
      <c r="B382" s="56"/>
      <c r="F382" s="56"/>
      <c r="G382" s="56"/>
      <c r="H382" s="56"/>
    </row>
    <row r="383" spans="2:8" ht="12" customHeight="1">
      <c r="B383" s="56"/>
      <c r="F383" s="56"/>
      <c r="G383" s="56"/>
      <c r="H383" s="56"/>
    </row>
    <row r="384" spans="2:8" ht="12" customHeight="1">
      <c r="B384" s="56"/>
      <c r="F384" s="56"/>
      <c r="G384" s="56"/>
      <c r="H384" s="56"/>
    </row>
    <row r="385" spans="2:8" ht="12" customHeight="1">
      <c r="B385" s="56"/>
      <c r="F385" s="56"/>
      <c r="G385" s="56"/>
      <c r="H385" s="56"/>
    </row>
    <row r="386" spans="2:8" ht="12" customHeight="1">
      <c r="B386" s="56"/>
      <c r="F386" s="56"/>
      <c r="G386" s="56"/>
      <c r="H386" s="56"/>
    </row>
    <row r="387" spans="2:8" ht="12" customHeight="1">
      <c r="B387" s="56"/>
      <c r="F387" s="56"/>
      <c r="G387" s="56"/>
      <c r="H387" s="56"/>
    </row>
    <row r="388" spans="2:8" ht="12" customHeight="1">
      <c r="B388" s="56"/>
      <c r="F388" s="56"/>
      <c r="G388" s="56"/>
      <c r="H388" s="56"/>
    </row>
    <row r="389" spans="2:8" ht="12" customHeight="1">
      <c r="B389" s="56"/>
      <c r="F389" s="56"/>
      <c r="G389" s="56"/>
      <c r="H389" s="56"/>
    </row>
    <row r="390" spans="2:8" ht="12" customHeight="1">
      <c r="B390" s="56"/>
      <c r="F390" s="56"/>
      <c r="G390" s="56"/>
      <c r="H390" s="56"/>
    </row>
    <row r="391" spans="2:8" ht="12" customHeight="1">
      <c r="B391" s="56"/>
      <c r="F391" s="56"/>
      <c r="G391" s="56"/>
      <c r="H391" s="56"/>
    </row>
    <row r="392" spans="2:8" ht="12" customHeight="1">
      <c r="B392" s="56"/>
      <c r="F392" s="56"/>
      <c r="G392" s="56"/>
      <c r="H392" s="56"/>
    </row>
    <row r="393" spans="2:8" ht="12" customHeight="1">
      <c r="B393" s="56"/>
      <c r="F393" s="56"/>
      <c r="G393" s="56"/>
      <c r="H393" s="56"/>
    </row>
    <row r="394" spans="2:8" ht="12" customHeight="1">
      <c r="B394" s="56"/>
      <c r="F394" s="56"/>
      <c r="G394" s="56"/>
      <c r="H394" s="56"/>
    </row>
    <row r="395" spans="2:8" ht="12" customHeight="1">
      <c r="B395" s="56"/>
      <c r="F395" s="56"/>
      <c r="G395" s="56"/>
      <c r="H395" s="56"/>
    </row>
    <row r="396" spans="2:8" ht="12" customHeight="1">
      <c r="B396" s="56"/>
      <c r="F396" s="56"/>
      <c r="G396" s="56"/>
      <c r="H396" s="56"/>
    </row>
    <row r="397" spans="2:8" ht="12" customHeight="1">
      <c r="B397" s="56"/>
      <c r="F397" s="56"/>
      <c r="G397" s="56"/>
      <c r="H397" s="56"/>
    </row>
    <row r="398" spans="2:8" ht="12" customHeight="1">
      <c r="B398" s="56"/>
      <c r="F398" s="56"/>
      <c r="G398" s="56"/>
      <c r="H398" s="56"/>
    </row>
    <row r="399" spans="2:8" ht="12" customHeight="1">
      <c r="B399" s="56"/>
      <c r="F399" s="56"/>
      <c r="G399" s="56"/>
      <c r="H399" s="56"/>
    </row>
    <row r="400" spans="2:8" ht="12" customHeight="1">
      <c r="B400" s="56"/>
      <c r="F400" s="56"/>
      <c r="G400" s="56"/>
      <c r="H400" s="56"/>
    </row>
    <row r="401" spans="2:8" ht="12" customHeight="1">
      <c r="B401" s="56"/>
      <c r="F401" s="56"/>
      <c r="G401" s="56"/>
      <c r="H401" s="56"/>
    </row>
    <row r="402" spans="2:8" ht="12" customHeight="1">
      <c r="B402" s="56"/>
      <c r="F402" s="56"/>
      <c r="G402" s="56"/>
      <c r="H402" s="56"/>
    </row>
    <row r="403" spans="2:8" ht="12" customHeight="1">
      <c r="B403" s="56"/>
      <c r="F403" s="56"/>
      <c r="G403" s="56"/>
      <c r="H403" s="56"/>
    </row>
    <row r="404" spans="2:8" ht="12" customHeight="1">
      <c r="B404" s="56"/>
      <c r="F404" s="56"/>
      <c r="G404" s="56"/>
      <c r="H404" s="56"/>
    </row>
    <row r="405" spans="2:8" ht="12" customHeight="1">
      <c r="B405" s="56"/>
      <c r="F405" s="56"/>
      <c r="G405" s="56"/>
      <c r="H405" s="56"/>
    </row>
    <row r="406" spans="2:8" ht="12" customHeight="1">
      <c r="B406" s="56"/>
      <c r="F406" s="56"/>
      <c r="G406" s="56"/>
      <c r="H406" s="56"/>
    </row>
    <row r="407" spans="2:8" ht="12" customHeight="1">
      <c r="B407" s="56"/>
      <c r="F407" s="56"/>
      <c r="G407" s="56"/>
      <c r="H407" s="56"/>
    </row>
    <row r="408" spans="2:8" ht="12" customHeight="1">
      <c r="B408" s="56"/>
      <c r="F408" s="56"/>
      <c r="G408" s="56"/>
      <c r="H408" s="56"/>
    </row>
    <row r="409" spans="2:8" ht="12" customHeight="1">
      <c r="B409" s="56"/>
      <c r="F409" s="56"/>
      <c r="G409" s="56"/>
      <c r="H409" s="56"/>
    </row>
    <row r="410" spans="2:8" ht="12" customHeight="1">
      <c r="B410" s="56"/>
      <c r="F410" s="56"/>
      <c r="G410" s="56"/>
      <c r="H410" s="56"/>
    </row>
    <row r="411" spans="2:8" ht="12" customHeight="1">
      <c r="B411" s="56"/>
      <c r="F411" s="56"/>
      <c r="G411" s="56"/>
      <c r="H411" s="56"/>
    </row>
    <row r="412" spans="2:8" ht="12" customHeight="1">
      <c r="B412" s="56"/>
      <c r="F412" s="56"/>
      <c r="G412" s="56"/>
      <c r="H412" s="56"/>
    </row>
    <row r="413" spans="2:8" ht="12" customHeight="1">
      <c r="B413" s="56"/>
      <c r="F413" s="56"/>
      <c r="G413" s="56"/>
      <c r="H413" s="56"/>
    </row>
    <row r="414" spans="2:8" ht="12" customHeight="1">
      <c r="B414" s="56"/>
      <c r="F414" s="56"/>
      <c r="G414" s="56"/>
      <c r="H414" s="56"/>
    </row>
    <row r="415" spans="2:8" ht="12" customHeight="1">
      <c r="B415" s="56"/>
      <c r="F415" s="56"/>
      <c r="G415" s="56"/>
      <c r="H415" s="56"/>
    </row>
    <row r="416" spans="2:8" ht="12" customHeight="1">
      <c r="B416" s="56"/>
      <c r="F416" s="56"/>
      <c r="G416" s="56"/>
      <c r="H416" s="56"/>
    </row>
    <row r="417" spans="2:8" ht="12" customHeight="1">
      <c r="B417" s="56"/>
      <c r="F417" s="56"/>
      <c r="G417" s="56"/>
      <c r="H417" s="56"/>
    </row>
    <row r="418" spans="2:8" ht="12" customHeight="1">
      <c r="B418" s="56"/>
      <c r="F418" s="56"/>
      <c r="G418" s="56"/>
      <c r="H418" s="56"/>
    </row>
    <row r="419" spans="2:8" ht="12" customHeight="1">
      <c r="B419" s="56"/>
      <c r="F419" s="56"/>
      <c r="G419" s="56"/>
      <c r="H419" s="56"/>
    </row>
    <row r="420" spans="2:8" ht="12" customHeight="1">
      <c r="B420" s="56"/>
      <c r="F420" s="56"/>
      <c r="G420" s="56"/>
      <c r="H420" s="56"/>
    </row>
    <row r="421" spans="2:8" ht="12" customHeight="1">
      <c r="B421" s="56"/>
      <c r="F421" s="56"/>
      <c r="G421" s="56"/>
      <c r="H421" s="56"/>
    </row>
    <row r="422" spans="2:8" ht="12" customHeight="1">
      <c r="B422" s="56"/>
      <c r="F422" s="56"/>
      <c r="G422" s="56"/>
      <c r="H422" s="56"/>
    </row>
    <row r="423" spans="2:8" ht="12" customHeight="1">
      <c r="B423" s="56"/>
      <c r="F423" s="56"/>
      <c r="G423" s="56"/>
      <c r="H423" s="56"/>
    </row>
    <row r="424" spans="2:8" ht="12" customHeight="1">
      <c r="B424" s="56"/>
      <c r="F424" s="56"/>
      <c r="G424" s="56"/>
      <c r="H424" s="56"/>
    </row>
    <row r="425" spans="2:8" ht="12" customHeight="1">
      <c r="B425" s="56"/>
      <c r="F425" s="56"/>
      <c r="G425" s="56"/>
      <c r="H425" s="56"/>
    </row>
    <row r="426" spans="2:8" ht="12" customHeight="1">
      <c r="B426" s="56"/>
      <c r="F426" s="56"/>
      <c r="G426" s="56"/>
      <c r="H426" s="56"/>
    </row>
    <row r="427" spans="2:8" ht="12" customHeight="1">
      <c r="B427" s="56"/>
      <c r="F427" s="56"/>
      <c r="G427" s="56"/>
      <c r="H427" s="56"/>
    </row>
    <row r="428" spans="2:8" ht="12" customHeight="1">
      <c r="B428" s="56"/>
      <c r="F428" s="56"/>
      <c r="G428" s="56"/>
      <c r="H428" s="56"/>
    </row>
    <row r="429" spans="2:8" ht="12" customHeight="1">
      <c r="B429" s="56"/>
      <c r="F429" s="56"/>
      <c r="G429" s="56"/>
      <c r="H429" s="56"/>
    </row>
    <row r="430" spans="2:8" ht="12" customHeight="1">
      <c r="B430" s="56"/>
      <c r="F430" s="56"/>
      <c r="G430" s="56"/>
      <c r="H430" s="56"/>
    </row>
    <row r="431" spans="2:8" ht="12" customHeight="1">
      <c r="B431" s="56"/>
      <c r="F431" s="56"/>
      <c r="G431" s="56"/>
      <c r="H431" s="56"/>
    </row>
    <row r="432" spans="2:8" ht="12" customHeight="1">
      <c r="B432" s="56"/>
      <c r="F432" s="56"/>
      <c r="G432" s="56"/>
      <c r="H432" s="56"/>
    </row>
    <row r="433" spans="2:8" ht="12" customHeight="1">
      <c r="B433" s="56"/>
      <c r="F433" s="56"/>
      <c r="G433" s="56"/>
      <c r="H433" s="56"/>
    </row>
    <row r="434" spans="2:8" ht="12" customHeight="1">
      <c r="B434" s="56"/>
      <c r="F434" s="56"/>
      <c r="G434" s="56"/>
      <c r="H434" s="56"/>
    </row>
    <row r="435" spans="2:8" ht="12" customHeight="1">
      <c r="B435" s="56"/>
      <c r="F435" s="56"/>
      <c r="G435" s="56"/>
      <c r="H435" s="56"/>
    </row>
    <row r="436" spans="2:8" ht="12" customHeight="1">
      <c r="B436" s="56"/>
      <c r="F436" s="56"/>
      <c r="G436" s="56"/>
      <c r="H436" s="56"/>
    </row>
    <row r="437" spans="2:8" ht="12" customHeight="1">
      <c r="B437" s="56"/>
      <c r="F437" s="56"/>
      <c r="G437" s="56"/>
      <c r="H437" s="56"/>
    </row>
    <row r="438" spans="2:8" ht="12" customHeight="1">
      <c r="B438" s="56"/>
      <c r="F438" s="56"/>
      <c r="G438" s="56"/>
      <c r="H438" s="56"/>
    </row>
    <row r="439" spans="2:8" ht="12" customHeight="1">
      <c r="B439" s="56"/>
      <c r="F439" s="56"/>
      <c r="G439" s="56"/>
      <c r="H439" s="56"/>
    </row>
    <row r="440" spans="2:8" ht="12" customHeight="1">
      <c r="B440" s="56"/>
      <c r="F440" s="56"/>
      <c r="G440" s="56"/>
      <c r="H440" s="56"/>
    </row>
    <row r="441" spans="2:8" ht="12" customHeight="1">
      <c r="B441" s="56"/>
      <c r="F441" s="56"/>
      <c r="G441" s="56"/>
      <c r="H441" s="56"/>
    </row>
    <row r="442" spans="2:8" ht="12" customHeight="1">
      <c r="B442" s="56"/>
      <c r="F442" s="56"/>
      <c r="G442" s="56"/>
      <c r="H442" s="56"/>
    </row>
    <row r="443" spans="2:8" ht="12" customHeight="1">
      <c r="B443" s="56"/>
      <c r="F443" s="56"/>
      <c r="G443" s="56"/>
      <c r="H443" s="56"/>
    </row>
    <row r="444" spans="2:8" ht="12" customHeight="1">
      <c r="B444" s="56"/>
      <c r="F444" s="56"/>
      <c r="G444" s="56"/>
      <c r="H444" s="56"/>
    </row>
    <row r="445" spans="2:8" ht="12" customHeight="1">
      <c r="B445" s="56"/>
      <c r="F445" s="56"/>
      <c r="G445" s="56"/>
      <c r="H445" s="56"/>
    </row>
    <row r="446" spans="2:8" ht="12" customHeight="1">
      <c r="B446" s="56"/>
      <c r="F446" s="56"/>
      <c r="G446" s="56"/>
      <c r="H446" s="56"/>
    </row>
    <row r="447" spans="2:8" ht="12" customHeight="1">
      <c r="B447" s="56"/>
      <c r="F447" s="56"/>
      <c r="G447" s="56"/>
      <c r="H447" s="56"/>
    </row>
    <row r="448" spans="2:8" ht="12" customHeight="1">
      <c r="B448" s="56"/>
      <c r="F448" s="56"/>
      <c r="G448" s="56"/>
      <c r="H448" s="56"/>
    </row>
    <row r="449" spans="2:8" ht="12" customHeight="1">
      <c r="B449" s="56"/>
      <c r="F449" s="56"/>
      <c r="G449" s="56"/>
      <c r="H449" s="56"/>
    </row>
    <row r="450" spans="2:8" ht="12" customHeight="1">
      <c r="B450" s="56"/>
      <c r="F450" s="56"/>
      <c r="G450" s="56"/>
      <c r="H450" s="56"/>
    </row>
    <row r="451" spans="2:8" ht="12" customHeight="1">
      <c r="B451" s="56"/>
      <c r="F451" s="56"/>
      <c r="G451" s="56"/>
      <c r="H451" s="56"/>
    </row>
    <row r="452" spans="2:8" ht="12" customHeight="1">
      <c r="B452" s="56"/>
      <c r="F452" s="56"/>
      <c r="G452" s="56"/>
      <c r="H452" s="56"/>
    </row>
    <row r="453" spans="2:8" ht="12" customHeight="1">
      <c r="B453" s="56"/>
      <c r="F453" s="56"/>
      <c r="G453" s="56"/>
      <c r="H453" s="56"/>
    </row>
    <row r="454" spans="2:8" ht="12" customHeight="1">
      <c r="B454" s="56"/>
      <c r="F454" s="56"/>
      <c r="G454" s="56"/>
      <c r="H454" s="56"/>
    </row>
    <row r="455" spans="2:8" ht="12" customHeight="1">
      <c r="B455" s="56"/>
      <c r="F455" s="56"/>
      <c r="G455" s="56"/>
      <c r="H455" s="56"/>
    </row>
    <row r="456" spans="2:8" ht="12" customHeight="1">
      <c r="B456" s="56"/>
      <c r="F456" s="56"/>
      <c r="G456" s="56"/>
      <c r="H456" s="56"/>
    </row>
    <row r="457" spans="2:8" ht="12" customHeight="1">
      <c r="B457" s="56"/>
      <c r="F457" s="56"/>
      <c r="G457" s="56"/>
      <c r="H457" s="56"/>
    </row>
    <row r="458" spans="2:8" ht="12" customHeight="1">
      <c r="B458" s="56"/>
      <c r="F458" s="56"/>
      <c r="G458" s="56"/>
      <c r="H458" s="56"/>
    </row>
    <row r="459" spans="2:8" ht="12" customHeight="1">
      <c r="B459" s="56"/>
      <c r="F459" s="56"/>
      <c r="G459" s="56"/>
      <c r="H459" s="56"/>
    </row>
    <row r="460" spans="2:8" ht="12" customHeight="1">
      <c r="B460" s="56"/>
      <c r="F460" s="56"/>
      <c r="G460" s="56"/>
      <c r="H460" s="56"/>
    </row>
    <row r="461" spans="2:8" ht="12" customHeight="1">
      <c r="B461" s="56"/>
      <c r="F461" s="56"/>
      <c r="G461" s="56"/>
      <c r="H461" s="56"/>
    </row>
    <row r="462" spans="2:8" ht="12" customHeight="1">
      <c r="B462" s="56"/>
      <c r="F462" s="56"/>
      <c r="G462" s="56"/>
      <c r="H462" s="56"/>
    </row>
    <row r="463" spans="2:8" ht="12" customHeight="1">
      <c r="B463" s="56"/>
      <c r="F463" s="56"/>
      <c r="G463" s="56"/>
      <c r="H463" s="56"/>
    </row>
    <row r="464" spans="2:8" ht="12" customHeight="1">
      <c r="B464" s="56"/>
      <c r="F464" s="56"/>
      <c r="G464" s="56"/>
      <c r="H464" s="56"/>
    </row>
    <row r="465" spans="2:8" ht="12" customHeight="1">
      <c r="B465" s="56"/>
      <c r="F465" s="56"/>
      <c r="G465" s="56"/>
      <c r="H465" s="56"/>
    </row>
    <row r="466" spans="2:8" ht="12" customHeight="1">
      <c r="B466" s="56"/>
      <c r="F466" s="56"/>
      <c r="G466" s="56"/>
      <c r="H466" s="56"/>
    </row>
    <row r="467" spans="2:8" ht="12" customHeight="1">
      <c r="B467" s="56"/>
      <c r="F467" s="56"/>
      <c r="G467" s="56"/>
      <c r="H467" s="56"/>
    </row>
    <row r="468" spans="2:8" ht="12" customHeight="1">
      <c r="B468" s="56"/>
      <c r="F468" s="56"/>
      <c r="G468" s="56"/>
      <c r="H468" s="56"/>
    </row>
    <row r="469" spans="2:8" ht="12" customHeight="1">
      <c r="B469" s="56"/>
      <c r="F469" s="56"/>
      <c r="G469" s="56"/>
      <c r="H469" s="56"/>
    </row>
    <row r="470" spans="2:8" ht="12" customHeight="1">
      <c r="B470" s="56"/>
      <c r="F470" s="56"/>
      <c r="G470" s="56"/>
      <c r="H470" s="56"/>
    </row>
    <row r="471" spans="2:8" ht="12" customHeight="1">
      <c r="B471" s="56"/>
      <c r="F471" s="56"/>
      <c r="G471" s="56"/>
      <c r="H471" s="56"/>
    </row>
    <row r="472" spans="2:8" ht="12" customHeight="1">
      <c r="B472" s="56"/>
      <c r="F472" s="56"/>
      <c r="G472" s="56"/>
      <c r="H472" s="56"/>
    </row>
    <row r="473" spans="2:8" ht="12" customHeight="1">
      <c r="B473" s="56"/>
      <c r="F473" s="56"/>
      <c r="G473" s="56"/>
      <c r="H473" s="56"/>
    </row>
    <row r="474" spans="2:8" ht="12" customHeight="1">
      <c r="B474" s="56"/>
      <c r="F474" s="56"/>
      <c r="G474" s="56"/>
      <c r="H474" s="56"/>
    </row>
    <row r="475" spans="2:8" ht="12" customHeight="1">
      <c r="B475" s="56"/>
      <c r="F475" s="56"/>
      <c r="G475" s="56"/>
      <c r="H475" s="56"/>
    </row>
    <row r="476" spans="2:8" ht="12" customHeight="1">
      <c r="B476" s="56"/>
      <c r="F476" s="56"/>
      <c r="G476" s="56"/>
      <c r="H476" s="56"/>
    </row>
    <row r="477" spans="2:8" ht="12" customHeight="1">
      <c r="B477" s="56"/>
      <c r="F477" s="56"/>
      <c r="G477" s="56"/>
      <c r="H477" s="56"/>
    </row>
    <row r="478" spans="2:8" ht="12" customHeight="1">
      <c r="B478" s="56"/>
      <c r="F478" s="56"/>
      <c r="G478" s="56"/>
      <c r="H478" s="56"/>
    </row>
    <row r="479" spans="2:8" ht="12" customHeight="1">
      <c r="B479" s="56"/>
      <c r="F479" s="56"/>
      <c r="G479" s="56"/>
      <c r="H479" s="56"/>
    </row>
    <row r="480" spans="2:8" ht="12" customHeight="1">
      <c r="B480" s="56"/>
      <c r="F480" s="56"/>
      <c r="G480" s="56"/>
      <c r="H480" s="56"/>
    </row>
    <row r="481" spans="2:8" ht="12" customHeight="1">
      <c r="B481" s="56"/>
      <c r="F481" s="56"/>
      <c r="G481" s="56"/>
      <c r="H481" s="56"/>
    </row>
    <row r="482" spans="2:8" ht="12" customHeight="1">
      <c r="B482" s="56"/>
      <c r="F482" s="56"/>
      <c r="G482" s="56"/>
      <c r="H482" s="56"/>
    </row>
    <row r="483" spans="2:8" ht="12" customHeight="1">
      <c r="B483" s="56"/>
      <c r="F483" s="56"/>
      <c r="G483" s="56"/>
      <c r="H483" s="56"/>
    </row>
    <row r="484" spans="2:8" ht="12" customHeight="1">
      <c r="B484" s="56"/>
      <c r="F484" s="56"/>
      <c r="G484" s="56"/>
      <c r="H484" s="56"/>
    </row>
    <row r="485" spans="2:8" ht="12" customHeight="1">
      <c r="B485" s="56"/>
      <c r="F485" s="56"/>
      <c r="G485" s="56"/>
      <c r="H485" s="56"/>
    </row>
    <row r="486" spans="2:8" ht="12" customHeight="1">
      <c r="B486" s="56"/>
      <c r="F486" s="56"/>
      <c r="G486" s="56"/>
      <c r="H486" s="56"/>
    </row>
    <row r="487" spans="2:8" ht="12" customHeight="1">
      <c r="B487" s="56"/>
      <c r="F487" s="56"/>
      <c r="G487" s="56"/>
      <c r="H487" s="56"/>
    </row>
    <row r="488" spans="2:8" ht="12" customHeight="1">
      <c r="B488" s="56"/>
      <c r="F488" s="56"/>
      <c r="G488" s="56"/>
      <c r="H488" s="56"/>
    </row>
    <row r="489" spans="2:8" ht="12" customHeight="1">
      <c r="B489" s="56"/>
      <c r="F489" s="56"/>
      <c r="G489" s="56"/>
      <c r="H489" s="56"/>
    </row>
    <row r="490" spans="2:8" ht="12" customHeight="1">
      <c r="B490" s="56"/>
      <c r="F490" s="56"/>
      <c r="G490" s="56"/>
      <c r="H490" s="56"/>
    </row>
    <row r="491" spans="2:8" ht="12" customHeight="1">
      <c r="B491" s="56"/>
      <c r="F491" s="56"/>
      <c r="G491" s="56"/>
      <c r="H491" s="56"/>
    </row>
    <row r="492" spans="2:8" ht="12" customHeight="1">
      <c r="B492" s="56"/>
      <c r="F492" s="56"/>
      <c r="G492" s="56"/>
      <c r="H492" s="56"/>
    </row>
    <row r="493" spans="2:8" ht="12" customHeight="1">
      <c r="B493" s="56"/>
      <c r="F493" s="56"/>
      <c r="G493" s="56"/>
      <c r="H493" s="56"/>
    </row>
    <row r="494" spans="2:8" ht="12" customHeight="1">
      <c r="B494" s="56"/>
      <c r="F494" s="56"/>
      <c r="G494" s="56"/>
      <c r="H494" s="56"/>
    </row>
    <row r="495" spans="2:8" ht="12" customHeight="1">
      <c r="B495" s="56"/>
      <c r="F495" s="56"/>
      <c r="G495" s="56"/>
      <c r="H495" s="56"/>
    </row>
    <row r="496" spans="2:8" ht="12" customHeight="1">
      <c r="B496" s="56"/>
      <c r="F496" s="56"/>
      <c r="G496" s="56"/>
      <c r="H496" s="56"/>
    </row>
    <row r="497" spans="2:8" ht="12" customHeight="1">
      <c r="B497" s="56"/>
      <c r="F497" s="56"/>
      <c r="G497" s="56"/>
      <c r="H497" s="56"/>
    </row>
    <row r="498" spans="2:8" ht="12" customHeight="1">
      <c r="B498" s="56"/>
      <c r="F498" s="56"/>
      <c r="G498" s="56"/>
      <c r="H498" s="56"/>
    </row>
    <row r="499" spans="2:8" ht="12" customHeight="1">
      <c r="B499" s="56"/>
      <c r="F499" s="56"/>
      <c r="G499" s="56"/>
      <c r="H499" s="56"/>
    </row>
    <row r="500" spans="2:8" ht="12" customHeight="1">
      <c r="B500" s="56"/>
      <c r="F500" s="56"/>
      <c r="G500" s="56"/>
      <c r="H500" s="56"/>
    </row>
    <row r="501" spans="2:8" ht="12" customHeight="1">
      <c r="B501" s="56"/>
      <c r="F501" s="56"/>
      <c r="G501" s="56"/>
      <c r="H501" s="56"/>
    </row>
    <row r="502" spans="2:8" ht="12" customHeight="1">
      <c r="B502" s="56"/>
      <c r="F502" s="56"/>
      <c r="G502" s="56"/>
      <c r="H502" s="56"/>
    </row>
    <row r="503" spans="2:8" ht="12" customHeight="1">
      <c r="B503" s="56"/>
      <c r="F503" s="56"/>
      <c r="G503" s="56"/>
      <c r="H503" s="56"/>
    </row>
    <row r="504" spans="2:8" ht="12" customHeight="1">
      <c r="B504" s="56"/>
      <c r="F504" s="56"/>
      <c r="G504" s="56"/>
      <c r="H504" s="56"/>
    </row>
    <row r="505" spans="2:8" ht="12" customHeight="1">
      <c r="B505" s="56"/>
      <c r="F505" s="56"/>
      <c r="G505" s="56"/>
      <c r="H505" s="56"/>
    </row>
    <row r="506" spans="2:8" ht="12" customHeight="1">
      <c r="B506" s="56"/>
      <c r="F506" s="56"/>
      <c r="G506" s="56"/>
      <c r="H506" s="56"/>
    </row>
    <row r="507" spans="2:8" ht="12" customHeight="1">
      <c r="B507" s="56"/>
      <c r="F507" s="56"/>
      <c r="G507" s="56"/>
      <c r="H507" s="56"/>
    </row>
    <row r="508" spans="2:8" ht="12" customHeight="1">
      <c r="B508" s="56"/>
      <c r="F508" s="56"/>
      <c r="G508" s="56"/>
      <c r="H508" s="56"/>
    </row>
    <row r="509" spans="2:8" ht="12" customHeight="1">
      <c r="B509" s="56"/>
      <c r="F509" s="56"/>
      <c r="G509" s="56"/>
      <c r="H509" s="56"/>
    </row>
    <row r="510" spans="2:8" ht="12" customHeight="1">
      <c r="B510" s="56"/>
      <c r="F510" s="56"/>
      <c r="G510" s="56"/>
      <c r="H510" s="56"/>
    </row>
    <row r="511" spans="2:8" ht="12" customHeight="1">
      <c r="B511" s="56"/>
      <c r="F511" s="56"/>
      <c r="G511" s="56"/>
      <c r="H511" s="56"/>
    </row>
    <row r="512" spans="2:8" ht="12" customHeight="1">
      <c r="B512" s="56"/>
      <c r="F512" s="56"/>
      <c r="G512" s="56"/>
      <c r="H512" s="56"/>
    </row>
    <row r="513" spans="2:8" ht="12" customHeight="1">
      <c r="B513" s="56"/>
      <c r="F513" s="56"/>
      <c r="G513" s="56"/>
      <c r="H513" s="56"/>
    </row>
    <row r="514" spans="2:8" ht="12" customHeight="1">
      <c r="B514" s="56"/>
      <c r="F514" s="56"/>
      <c r="G514" s="56"/>
      <c r="H514" s="56"/>
    </row>
    <row r="515" spans="2:8" ht="12" customHeight="1">
      <c r="B515" s="56"/>
      <c r="F515" s="56"/>
      <c r="G515" s="56"/>
      <c r="H515" s="56"/>
    </row>
    <row r="516" spans="2:8" ht="12" customHeight="1">
      <c r="B516" s="56"/>
      <c r="F516" s="56"/>
      <c r="G516" s="56"/>
      <c r="H516" s="56"/>
    </row>
    <row r="517" spans="2:8" ht="12" customHeight="1">
      <c r="B517" s="56"/>
      <c r="F517" s="56"/>
      <c r="G517" s="56"/>
      <c r="H517" s="56"/>
    </row>
    <row r="518" spans="2:8" ht="12" customHeight="1">
      <c r="B518" s="56"/>
      <c r="F518" s="56"/>
      <c r="G518" s="56"/>
      <c r="H518" s="56"/>
    </row>
    <row r="519" spans="2:8" ht="12" customHeight="1">
      <c r="B519" s="56"/>
      <c r="F519" s="56"/>
      <c r="G519" s="56"/>
      <c r="H519" s="56"/>
    </row>
    <row r="520" spans="2:8" ht="12" customHeight="1">
      <c r="B520" s="56"/>
      <c r="F520" s="56"/>
      <c r="G520" s="56"/>
      <c r="H520" s="56"/>
    </row>
    <row r="521" spans="2:8" ht="12" customHeight="1">
      <c r="B521" s="56"/>
      <c r="F521" s="56"/>
      <c r="G521" s="56"/>
      <c r="H521" s="56"/>
    </row>
    <row r="522" spans="2:8" ht="12" customHeight="1">
      <c r="B522" s="56"/>
      <c r="F522" s="56"/>
      <c r="G522" s="56"/>
      <c r="H522" s="56"/>
    </row>
    <row r="523" spans="2:8" ht="12" customHeight="1">
      <c r="B523" s="56"/>
      <c r="F523" s="56"/>
      <c r="G523" s="56"/>
      <c r="H523" s="56"/>
    </row>
    <row r="524" spans="2:8" ht="12" customHeight="1">
      <c r="B524" s="56"/>
      <c r="F524" s="56"/>
      <c r="G524" s="56"/>
      <c r="H524" s="56"/>
    </row>
    <row r="525" spans="2:8" ht="12" customHeight="1">
      <c r="B525" s="56"/>
      <c r="F525" s="56"/>
      <c r="G525" s="56"/>
      <c r="H525" s="56"/>
    </row>
    <row r="526" spans="2:8" ht="12" customHeight="1">
      <c r="B526" s="56"/>
      <c r="F526" s="56"/>
      <c r="G526" s="56"/>
      <c r="H526" s="56"/>
    </row>
    <row r="527" spans="2:8" ht="12" customHeight="1">
      <c r="B527" s="56"/>
      <c r="F527" s="56"/>
      <c r="G527" s="56"/>
      <c r="H527" s="56"/>
    </row>
    <row r="528" spans="2:8" ht="12" customHeight="1">
      <c r="B528" s="56"/>
      <c r="F528" s="56"/>
      <c r="G528" s="56"/>
      <c r="H528" s="56"/>
    </row>
    <row r="529" spans="2:8" ht="12" customHeight="1">
      <c r="B529" s="56"/>
      <c r="F529" s="56"/>
      <c r="G529" s="56"/>
      <c r="H529" s="56"/>
    </row>
    <row r="530" spans="2:8" ht="12" customHeight="1">
      <c r="B530" s="56"/>
      <c r="F530" s="56"/>
      <c r="G530" s="56"/>
      <c r="H530" s="56"/>
    </row>
    <row r="531" spans="2:8" ht="12" customHeight="1">
      <c r="B531" s="56"/>
      <c r="F531" s="56"/>
      <c r="G531" s="56"/>
      <c r="H531" s="56"/>
    </row>
    <row r="532" spans="2:8" ht="12" customHeight="1">
      <c r="B532" s="56"/>
      <c r="F532" s="56"/>
      <c r="G532" s="56"/>
      <c r="H532" s="56"/>
    </row>
    <row r="533" spans="2:8" ht="12" customHeight="1">
      <c r="B533" s="56"/>
      <c r="F533" s="56"/>
      <c r="G533" s="56"/>
      <c r="H533" s="56"/>
    </row>
    <row r="534" spans="2:8" ht="12" customHeight="1">
      <c r="B534" s="56"/>
      <c r="F534" s="56"/>
      <c r="G534" s="56"/>
      <c r="H534" s="56"/>
    </row>
    <row r="535" spans="2:8" ht="12" customHeight="1">
      <c r="B535" s="56"/>
      <c r="F535" s="56"/>
      <c r="G535" s="56"/>
      <c r="H535" s="56"/>
    </row>
    <row r="536" spans="2:8" ht="12" customHeight="1">
      <c r="B536" s="56"/>
      <c r="F536" s="56"/>
      <c r="G536" s="56"/>
      <c r="H536" s="56"/>
    </row>
    <row r="537" spans="2:8" ht="12" customHeight="1">
      <c r="B537" s="56"/>
      <c r="F537" s="56"/>
      <c r="G537" s="56"/>
      <c r="H537" s="56"/>
    </row>
    <row r="538" spans="2:8" ht="12" customHeight="1">
      <c r="B538" s="56"/>
      <c r="F538" s="56"/>
      <c r="G538" s="56"/>
      <c r="H538" s="56"/>
    </row>
    <row r="539" spans="2:8" ht="12" customHeight="1">
      <c r="B539" s="56"/>
      <c r="F539" s="56"/>
      <c r="G539" s="56"/>
      <c r="H539" s="56"/>
    </row>
    <row r="540" spans="2:8" ht="12" customHeight="1">
      <c r="B540" s="56"/>
      <c r="F540" s="56"/>
      <c r="G540" s="56"/>
      <c r="H540" s="56"/>
    </row>
    <row r="541" spans="2:8" ht="12" customHeight="1">
      <c r="B541" s="56"/>
      <c r="F541" s="56"/>
      <c r="G541" s="56"/>
      <c r="H541" s="56"/>
    </row>
    <row r="542" spans="2:8" ht="12" customHeight="1">
      <c r="B542" s="56"/>
      <c r="F542" s="56"/>
      <c r="G542" s="56"/>
      <c r="H542" s="56"/>
    </row>
    <row r="543" spans="2:8" ht="12" customHeight="1">
      <c r="B543" s="56"/>
      <c r="F543" s="56"/>
      <c r="G543" s="56"/>
      <c r="H543" s="56"/>
    </row>
    <row r="544" spans="2:8" ht="12" customHeight="1">
      <c r="B544" s="56"/>
      <c r="F544" s="56"/>
      <c r="G544" s="56"/>
      <c r="H544" s="56"/>
    </row>
    <row r="545" spans="2:8" ht="12" customHeight="1">
      <c r="B545" s="56"/>
      <c r="F545" s="56"/>
      <c r="G545" s="56"/>
      <c r="H545" s="56"/>
    </row>
    <row r="546" spans="2:8" ht="12" customHeight="1">
      <c r="B546" s="56"/>
      <c r="F546" s="56"/>
      <c r="G546" s="56"/>
      <c r="H546" s="56"/>
    </row>
    <row r="547" spans="2:8" ht="12" customHeight="1">
      <c r="B547" s="56"/>
      <c r="F547" s="56"/>
      <c r="G547" s="56"/>
      <c r="H547" s="56"/>
    </row>
    <row r="548" spans="2:8" ht="12" customHeight="1">
      <c r="B548" s="56"/>
      <c r="F548" s="56"/>
      <c r="G548" s="56"/>
      <c r="H548" s="56"/>
    </row>
    <row r="549" spans="2:8" ht="12" customHeight="1">
      <c r="B549" s="56"/>
      <c r="F549" s="56"/>
      <c r="G549" s="56"/>
      <c r="H549" s="56"/>
    </row>
    <row r="550" spans="2:8" ht="12" customHeight="1">
      <c r="B550" s="56"/>
      <c r="F550" s="56"/>
      <c r="G550" s="56"/>
      <c r="H550" s="56"/>
    </row>
    <row r="551" spans="2:8" ht="12" customHeight="1">
      <c r="B551" s="56"/>
      <c r="F551" s="56"/>
      <c r="G551" s="56"/>
      <c r="H551" s="56"/>
    </row>
    <row r="552" spans="2:8" ht="12" customHeight="1">
      <c r="B552" s="56"/>
      <c r="F552" s="56"/>
      <c r="G552" s="56"/>
      <c r="H552" s="56"/>
    </row>
    <row r="553" spans="2:8" ht="12" customHeight="1">
      <c r="B553" s="56"/>
      <c r="F553" s="56"/>
      <c r="G553" s="56"/>
      <c r="H553" s="56"/>
    </row>
    <row r="554" spans="2:8" ht="12" customHeight="1">
      <c r="B554" s="56"/>
      <c r="F554" s="56"/>
      <c r="G554" s="56"/>
      <c r="H554" s="56"/>
    </row>
    <row r="555" spans="2:8" ht="12" customHeight="1">
      <c r="B555" s="56"/>
      <c r="F555" s="56"/>
      <c r="G555" s="56"/>
      <c r="H555" s="56"/>
    </row>
    <row r="556" spans="2:8" ht="12" customHeight="1">
      <c r="B556" s="56"/>
      <c r="F556" s="56"/>
      <c r="G556" s="56"/>
      <c r="H556" s="56"/>
    </row>
    <row r="557" spans="2:8" ht="12" customHeight="1">
      <c r="B557" s="56"/>
      <c r="F557" s="56"/>
      <c r="G557" s="56"/>
      <c r="H557" s="56"/>
    </row>
    <row r="558" spans="2:8" ht="12" customHeight="1">
      <c r="B558" s="56"/>
      <c r="F558" s="56"/>
      <c r="G558" s="56"/>
      <c r="H558" s="56"/>
    </row>
    <row r="559" spans="2:8" ht="12" customHeight="1">
      <c r="B559" s="56"/>
      <c r="F559" s="56"/>
      <c r="G559" s="56"/>
      <c r="H559" s="56"/>
    </row>
    <row r="560" spans="2:8" ht="12" customHeight="1">
      <c r="B560" s="56"/>
      <c r="F560" s="56"/>
      <c r="G560" s="56"/>
      <c r="H560" s="56"/>
    </row>
    <row r="561" spans="2:8" ht="12" customHeight="1">
      <c r="B561" s="56"/>
      <c r="F561" s="56"/>
      <c r="G561" s="56"/>
      <c r="H561" s="56"/>
    </row>
    <row r="562" spans="2:8" ht="12" customHeight="1">
      <c r="B562" s="56"/>
      <c r="F562" s="56"/>
      <c r="G562" s="56"/>
      <c r="H562" s="56"/>
    </row>
    <row r="563" spans="2:8" ht="12" customHeight="1">
      <c r="B563" s="56"/>
      <c r="F563" s="56"/>
      <c r="G563" s="56"/>
      <c r="H563" s="56"/>
    </row>
    <row r="564" spans="2:8" ht="12" customHeight="1">
      <c r="B564" s="56"/>
      <c r="F564" s="56"/>
      <c r="G564" s="56"/>
      <c r="H564" s="56"/>
    </row>
    <row r="565" spans="2:8" ht="12" customHeight="1">
      <c r="B565" s="56"/>
      <c r="F565" s="56"/>
      <c r="G565" s="56"/>
      <c r="H565" s="56"/>
    </row>
    <row r="566" spans="2:8" ht="12" customHeight="1">
      <c r="B566" s="56"/>
      <c r="F566" s="56"/>
      <c r="G566" s="56"/>
      <c r="H566" s="56"/>
    </row>
    <row r="567" spans="2:8" ht="12" customHeight="1">
      <c r="B567" s="56"/>
      <c r="F567" s="56"/>
      <c r="G567" s="56"/>
      <c r="H567" s="56"/>
    </row>
    <row r="568" spans="2:8" ht="12" customHeight="1">
      <c r="B568" s="56"/>
      <c r="F568" s="56"/>
      <c r="G568" s="56"/>
      <c r="H568" s="56"/>
    </row>
    <row r="569" spans="2:8" ht="12" customHeight="1">
      <c r="B569" s="56"/>
      <c r="F569" s="56"/>
      <c r="G569" s="56"/>
      <c r="H569" s="56"/>
    </row>
    <row r="570" spans="2:8" ht="12" customHeight="1">
      <c r="B570" s="56"/>
      <c r="F570" s="56"/>
      <c r="G570" s="56"/>
      <c r="H570" s="56"/>
    </row>
    <row r="571" spans="2:8" ht="12" customHeight="1">
      <c r="B571" s="56"/>
      <c r="F571" s="56"/>
      <c r="G571" s="56"/>
      <c r="H571" s="56"/>
    </row>
    <row r="572" spans="2:8" ht="12" customHeight="1">
      <c r="B572" s="56"/>
      <c r="F572" s="56"/>
      <c r="G572" s="56"/>
      <c r="H572" s="56"/>
    </row>
    <row r="573" spans="2:8" ht="12" customHeight="1">
      <c r="B573" s="56"/>
      <c r="F573" s="56"/>
      <c r="G573" s="56"/>
      <c r="H573" s="56"/>
    </row>
    <row r="574" spans="2:8" ht="12" customHeight="1">
      <c r="B574" s="56"/>
      <c r="F574" s="56"/>
      <c r="G574" s="56"/>
      <c r="H574" s="56"/>
    </row>
    <row r="575" spans="2:8" ht="12" customHeight="1">
      <c r="B575" s="56"/>
      <c r="F575" s="56"/>
      <c r="G575" s="56"/>
      <c r="H575" s="56"/>
    </row>
    <row r="576" spans="2:8" ht="12" customHeight="1">
      <c r="B576" s="56"/>
      <c r="F576" s="56"/>
      <c r="G576" s="56"/>
      <c r="H576" s="56"/>
    </row>
    <row r="577" spans="2:8" ht="12" customHeight="1">
      <c r="B577" s="56"/>
      <c r="F577" s="56"/>
      <c r="G577" s="56"/>
      <c r="H577" s="56"/>
    </row>
    <row r="578" spans="2:8" ht="12" customHeight="1">
      <c r="B578" s="56"/>
      <c r="F578" s="56"/>
      <c r="G578" s="56"/>
      <c r="H578" s="56"/>
    </row>
    <row r="579" spans="2:8" ht="12" customHeight="1">
      <c r="B579" s="56"/>
      <c r="F579" s="56"/>
      <c r="G579" s="56"/>
      <c r="H579" s="56"/>
    </row>
    <row r="580" spans="2:8" ht="12" customHeight="1">
      <c r="B580" s="56"/>
      <c r="F580" s="56"/>
      <c r="G580" s="56"/>
      <c r="H580" s="56"/>
    </row>
    <row r="581" spans="2:8" ht="12" customHeight="1">
      <c r="B581" s="56"/>
      <c r="F581" s="56"/>
      <c r="G581" s="56"/>
      <c r="H581" s="56"/>
    </row>
    <row r="582" spans="2:8" ht="12" customHeight="1">
      <c r="B582" s="56"/>
      <c r="F582" s="56"/>
      <c r="G582" s="56"/>
      <c r="H582" s="56"/>
    </row>
    <row r="583" spans="2:8" ht="12" customHeight="1">
      <c r="B583" s="56"/>
      <c r="F583" s="56"/>
      <c r="G583" s="56"/>
      <c r="H583" s="56"/>
    </row>
    <row r="584" spans="2:8" ht="12" customHeight="1">
      <c r="B584" s="56"/>
      <c r="F584" s="56"/>
      <c r="G584" s="56"/>
      <c r="H584" s="56"/>
    </row>
    <row r="585" spans="2:8" ht="12" customHeight="1">
      <c r="B585" s="56"/>
      <c r="F585" s="56"/>
      <c r="G585" s="56"/>
      <c r="H585" s="56"/>
    </row>
    <row r="586" spans="2:8" ht="12" customHeight="1">
      <c r="B586" s="56"/>
      <c r="F586" s="56"/>
      <c r="G586" s="56"/>
      <c r="H586" s="56"/>
    </row>
    <row r="587" spans="2:8" ht="12" customHeight="1">
      <c r="B587" s="56"/>
      <c r="F587" s="56"/>
      <c r="G587" s="56"/>
      <c r="H587" s="56"/>
    </row>
    <row r="588" spans="2:8" ht="12" customHeight="1">
      <c r="B588" s="56"/>
      <c r="F588" s="56"/>
      <c r="G588" s="56"/>
      <c r="H588" s="56"/>
    </row>
    <row r="589" spans="2:8" ht="12" customHeight="1">
      <c r="B589" s="56"/>
      <c r="F589" s="56"/>
      <c r="G589" s="56"/>
      <c r="H589" s="56"/>
    </row>
    <row r="590" spans="2:8" ht="12" customHeight="1">
      <c r="B590" s="56"/>
      <c r="F590" s="56"/>
      <c r="G590" s="56"/>
      <c r="H590" s="56"/>
    </row>
    <row r="591" spans="2:8" ht="12" customHeight="1">
      <c r="B591" s="56"/>
      <c r="F591" s="56"/>
      <c r="G591" s="56"/>
      <c r="H591" s="56"/>
    </row>
    <row r="592" spans="2:8" ht="12" customHeight="1">
      <c r="B592" s="56"/>
      <c r="F592" s="56"/>
      <c r="G592" s="56"/>
      <c r="H592" s="56"/>
    </row>
    <row r="593" spans="2:8" ht="12" customHeight="1">
      <c r="B593" s="56"/>
      <c r="F593" s="56"/>
      <c r="G593" s="56"/>
      <c r="H593" s="56"/>
    </row>
    <row r="594" spans="2:8" ht="12" customHeight="1">
      <c r="B594" s="56"/>
      <c r="F594" s="56"/>
      <c r="G594" s="56"/>
      <c r="H594" s="56"/>
    </row>
    <row r="595" spans="2:8" ht="12" customHeight="1">
      <c r="B595" s="56"/>
      <c r="F595" s="56"/>
      <c r="G595" s="56"/>
      <c r="H595" s="56"/>
    </row>
    <row r="596" spans="2:8" ht="12" customHeight="1">
      <c r="B596" s="56"/>
      <c r="F596" s="56"/>
      <c r="G596" s="56"/>
      <c r="H596" s="56"/>
    </row>
    <row r="597" spans="2:8" ht="12" customHeight="1">
      <c r="B597" s="56"/>
      <c r="F597" s="56"/>
      <c r="G597" s="56"/>
      <c r="H597" s="56"/>
    </row>
    <row r="598" spans="2:8" ht="12" customHeight="1">
      <c r="B598" s="56"/>
      <c r="F598" s="56"/>
      <c r="G598" s="56"/>
      <c r="H598" s="56"/>
    </row>
    <row r="599" spans="2:8" ht="12" customHeight="1">
      <c r="B599" s="56"/>
      <c r="F599" s="56"/>
      <c r="G599" s="56"/>
      <c r="H599" s="56"/>
    </row>
    <row r="600" spans="2:8" ht="12" customHeight="1">
      <c r="B600" s="56"/>
      <c r="F600" s="56"/>
      <c r="G600" s="56"/>
      <c r="H600" s="56"/>
    </row>
    <row r="601" spans="2:8" ht="12" customHeight="1">
      <c r="B601" s="56"/>
      <c r="F601" s="56"/>
      <c r="G601" s="56"/>
      <c r="H601" s="56"/>
    </row>
    <row r="602" spans="2:8" ht="12" customHeight="1">
      <c r="B602" s="56"/>
      <c r="F602" s="56"/>
      <c r="G602" s="56"/>
      <c r="H602" s="56"/>
    </row>
    <row r="603" spans="2:8" ht="12" customHeight="1">
      <c r="B603" s="56"/>
      <c r="F603" s="56"/>
      <c r="G603" s="56"/>
      <c r="H603" s="56"/>
    </row>
    <row r="604" spans="2:8" ht="12" customHeight="1">
      <c r="B604" s="56"/>
      <c r="F604" s="56"/>
      <c r="G604" s="56"/>
      <c r="H604" s="56"/>
    </row>
    <row r="605" spans="2:8" ht="12" customHeight="1">
      <c r="B605" s="56"/>
      <c r="F605" s="56"/>
      <c r="G605" s="56"/>
      <c r="H605" s="56"/>
    </row>
    <row r="606" spans="2:8" ht="12" customHeight="1">
      <c r="B606" s="56"/>
      <c r="F606" s="56"/>
      <c r="G606" s="56"/>
      <c r="H606" s="56"/>
    </row>
    <row r="607" spans="2:8" ht="12" customHeight="1">
      <c r="B607" s="56"/>
      <c r="F607" s="56"/>
      <c r="G607" s="56"/>
      <c r="H607" s="56"/>
    </row>
    <row r="608" spans="2:8" ht="12" customHeight="1">
      <c r="B608" s="56"/>
      <c r="F608" s="56"/>
      <c r="G608" s="56"/>
      <c r="H608" s="56"/>
    </row>
    <row r="609" spans="2:8" ht="12" customHeight="1">
      <c r="B609" s="56"/>
      <c r="F609" s="56"/>
      <c r="G609" s="56"/>
      <c r="H609" s="56"/>
    </row>
    <row r="610" spans="2:8" ht="12" customHeight="1">
      <c r="B610" s="56"/>
      <c r="F610" s="56"/>
      <c r="G610" s="56"/>
      <c r="H610" s="56"/>
    </row>
    <row r="611" spans="2:8" ht="12" customHeight="1">
      <c r="B611" s="56"/>
      <c r="F611" s="56"/>
      <c r="G611" s="56"/>
      <c r="H611" s="56"/>
    </row>
    <row r="612" spans="2:8" ht="12" customHeight="1">
      <c r="B612" s="56"/>
      <c r="F612" s="56"/>
      <c r="G612" s="56"/>
      <c r="H612" s="56"/>
    </row>
    <row r="613" spans="2:8" ht="12" customHeight="1">
      <c r="B613" s="56"/>
      <c r="F613" s="56"/>
      <c r="G613" s="56"/>
      <c r="H613" s="56"/>
    </row>
    <row r="614" spans="2:8" ht="12" customHeight="1">
      <c r="B614" s="56"/>
      <c r="F614" s="56"/>
      <c r="G614" s="56"/>
      <c r="H614" s="56"/>
    </row>
    <row r="615" spans="2:8" ht="12" customHeight="1">
      <c r="B615" s="56"/>
      <c r="F615" s="56"/>
      <c r="G615" s="56"/>
      <c r="H615" s="56"/>
    </row>
    <row r="616" spans="2:8" ht="12" customHeight="1">
      <c r="B616" s="56"/>
      <c r="F616" s="56"/>
      <c r="G616" s="56"/>
      <c r="H616" s="56"/>
    </row>
    <row r="617" spans="2:8" ht="12" customHeight="1">
      <c r="B617" s="56"/>
      <c r="F617" s="56"/>
      <c r="G617" s="56"/>
      <c r="H617" s="56"/>
    </row>
    <row r="618" spans="2:8" ht="12" customHeight="1">
      <c r="B618" s="56"/>
      <c r="F618" s="56"/>
      <c r="G618" s="56"/>
      <c r="H618" s="56"/>
    </row>
    <row r="619" spans="2:8" ht="12" customHeight="1">
      <c r="B619" s="56"/>
      <c r="F619" s="56"/>
      <c r="G619" s="56"/>
      <c r="H619" s="56"/>
    </row>
    <row r="620" spans="2:8" ht="12" customHeight="1">
      <c r="B620" s="56"/>
      <c r="F620" s="56"/>
      <c r="G620" s="56"/>
      <c r="H620" s="56"/>
    </row>
    <row r="621" spans="2:8" ht="12" customHeight="1">
      <c r="B621" s="56"/>
      <c r="F621" s="56"/>
      <c r="G621" s="56"/>
      <c r="H621" s="56"/>
    </row>
    <row r="622" spans="2:8" ht="12" customHeight="1">
      <c r="B622" s="56"/>
      <c r="F622" s="56"/>
      <c r="G622" s="56"/>
      <c r="H622" s="56"/>
    </row>
    <row r="623" spans="2:8" ht="12" customHeight="1">
      <c r="B623" s="56"/>
      <c r="F623" s="56"/>
      <c r="G623" s="56"/>
      <c r="H623" s="56"/>
    </row>
    <row r="624" spans="2:8" ht="12" customHeight="1">
      <c r="B624" s="56"/>
      <c r="F624" s="56"/>
      <c r="G624" s="56"/>
      <c r="H624" s="56"/>
    </row>
    <row r="625" spans="2:8" ht="12" customHeight="1">
      <c r="B625" s="56"/>
      <c r="F625" s="56"/>
      <c r="G625" s="56"/>
      <c r="H625" s="56"/>
    </row>
    <row r="626" spans="2:8" ht="12" customHeight="1">
      <c r="B626" s="56"/>
      <c r="F626" s="56"/>
      <c r="G626" s="56"/>
      <c r="H626" s="56"/>
    </row>
    <row r="627" spans="2:8" ht="12" customHeight="1">
      <c r="B627" s="56"/>
      <c r="F627" s="56"/>
      <c r="G627" s="56"/>
      <c r="H627" s="56"/>
    </row>
    <row r="628" spans="2:8" ht="12" customHeight="1">
      <c r="B628" s="56"/>
      <c r="F628" s="56"/>
      <c r="G628" s="56"/>
      <c r="H628" s="56"/>
    </row>
    <row r="629" spans="2:8" ht="12" customHeight="1">
      <c r="B629" s="56"/>
      <c r="F629" s="56"/>
      <c r="G629" s="56"/>
      <c r="H629" s="56"/>
    </row>
    <row r="630" spans="2:8" ht="12" customHeight="1">
      <c r="B630" s="56"/>
      <c r="F630" s="56"/>
      <c r="G630" s="56"/>
      <c r="H630" s="56"/>
    </row>
    <row r="631" spans="2:8" ht="12" customHeight="1">
      <c r="B631" s="56"/>
      <c r="F631" s="56"/>
      <c r="G631" s="56"/>
      <c r="H631" s="56"/>
    </row>
    <row r="632" spans="2:8" ht="12" customHeight="1">
      <c r="B632" s="56"/>
      <c r="F632" s="56"/>
      <c r="G632" s="56"/>
      <c r="H632" s="56"/>
    </row>
    <row r="633" spans="2:8" ht="12" customHeight="1">
      <c r="B633" s="56"/>
      <c r="F633" s="56"/>
      <c r="G633" s="56"/>
      <c r="H633" s="56"/>
    </row>
    <row r="634" spans="2:8" ht="12" customHeight="1">
      <c r="B634" s="56"/>
      <c r="F634" s="56"/>
      <c r="G634" s="56"/>
      <c r="H634" s="56"/>
    </row>
    <row r="635" spans="2:8" ht="12" customHeight="1">
      <c r="B635" s="56"/>
      <c r="F635" s="56"/>
      <c r="G635" s="56"/>
      <c r="H635" s="56"/>
    </row>
    <row r="636" spans="2:8" ht="12" customHeight="1">
      <c r="B636" s="56"/>
      <c r="F636" s="56"/>
      <c r="G636" s="56"/>
      <c r="H636" s="56"/>
    </row>
    <row r="637" spans="2:8" ht="12" customHeight="1">
      <c r="B637" s="56"/>
      <c r="F637" s="56"/>
      <c r="G637" s="56"/>
      <c r="H637" s="56"/>
    </row>
    <row r="638" spans="2:8" ht="12" customHeight="1">
      <c r="B638" s="56"/>
      <c r="F638" s="56"/>
      <c r="G638" s="56"/>
      <c r="H638" s="56"/>
    </row>
    <row r="639" spans="2:8" ht="12" customHeight="1">
      <c r="B639" s="56"/>
      <c r="F639" s="56"/>
      <c r="G639" s="56"/>
      <c r="H639" s="56"/>
    </row>
    <row r="640" spans="2:8" ht="12" customHeight="1">
      <c r="B640" s="56"/>
      <c r="F640" s="56"/>
      <c r="G640" s="56"/>
      <c r="H640" s="56"/>
    </row>
    <row r="641" spans="2:8" ht="12" customHeight="1">
      <c r="B641" s="56"/>
      <c r="F641" s="56"/>
      <c r="G641" s="56"/>
      <c r="H641" s="56"/>
    </row>
    <row r="642" spans="2:8" ht="12" customHeight="1">
      <c r="B642" s="56"/>
      <c r="F642" s="56"/>
      <c r="G642" s="56"/>
      <c r="H642" s="56"/>
    </row>
    <row r="643" spans="2:8" ht="12" customHeight="1">
      <c r="B643" s="56"/>
      <c r="F643" s="56"/>
      <c r="G643" s="56"/>
      <c r="H643" s="56"/>
    </row>
    <row r="644" spans="2:8" ht="12" customHeight="1">
      <c r="B644" s="56"/>
      <c r="F644" s="56"/>
      <c r="G644" s="56"/>
      <c r="H644" s="56"/>
    </row>
    <row r="645" spans="2:8" ht="12" customHeight="1">
      <c r="B645" s="56"/>
      <c r="F645" s="56"/>
      <c r="G645" s="56"/>
      <c r="H645" s="56"/>
    </row>
    <row r="646" spans="2:8" ht="12" customHeight="1">
      <c r="B646" s="56"/>
      <c r="F646" s="56"/>
      <c r="G646" s="56"/>
      <c r="H646" s="56"/>
    </row>
    <row r="647" spans="2:8" ht="12" customHeight="1">
      <c r="B647" s="56"/>
      <c r="F647" s="56"/>
      <c r="G647" s="56"/>
      <c r="H647" s="56"/>
    </row>
    <row r="648" spans="2:8" ht="12" customHeight="1">
      <c r="B648" s="56"/>
      <c r="F648" s="56"/>
      <c r="G648" s="56"/>
      <c r="H648" s="56"/>
    </row>
    <row r="649" spans="2:8" ht="12" customHeight="1">
      <c r="B649" s="56"/>
      <c r="F649" s="56"/>
      <c r="G649" s="56"/>
      <c r="H649" s="56"/>
    </row>
    <row r="650" spans="2:8" ht="12" customHeight="1">
      <c r="B650" s="56"/>
      <c r="F650" s="56"/>
      <c r="G650" s="56"/>
      <c r="H650" s="56"/>
    </row>
    <row r="651" spans="2:8" ht="12" customHeight="1">
      <c r="B651" s="56"/>
      <c r="F651" s="56"/>
      <c r="G651" s="56"/>
      <c r="H651" s="56"/>
    </row>
    <row r="652" spans="2:8" ht="12" customHeight="1">
      <c r="B652" s="56"/>
      <c r="F652" s="56"/>
      <c r="G652" s="56"/>
      <c r="H652" s="56"/>
    </row>
    <row r="653" spans="2:8" ht="12" customHeight="1">
      <c r="B653" s="56"/>
      <c r="F653" s="56"/>
      <c r="G653" s="56"/>
      <c r="H653" s="56"/>
    </row>
    <row r="654" spans="2:8" ht="12" customHeight="1">
      <c r="B654" s="56"/>
      <c r="F654" s="56"/>
      <c r="G654" s="56"/>
      <c r="H654" s="56"/>
    </row>
    <row r="655" spans="2:8" ht="12" customHeight="1">
      <c r="B655" s="56"/>
      <c r="F655" s="56"/>
      <c r="G655" s="56"/>
      <c r="H655" s="56"/>
    </row>
    <row r="656" spans="2:8" ht="12" customHeight="1">
      <c r="B656" s="56"/>
      <c r="F656" s="56"/>
      <c r="G656" s="56"/>
      <c r="H656" s="56"/>
    </row>
    <row r="657" spans="2:8" ht="12" customHeight="1">
      <c r="B657" s="56"/>
      <c r="F657" s="56"/>
      <c r="G657" s="56"/>
      <c r="H657" s="56"/>
    </row>
    <row r="658" spans="2:8" ht="12" customHeight="1">
      <c r="B658" s="56"/>
      <c r="F658" s="56"/>
      <c r="G658" s="56"/>
      <c r="H658" s="56"/>
    </row>
    <row r="659" spans="2:8" ht="12" customHeight="1">
      <c r="B659" s="56"/>
      <c r="F659" s="56"/>
      <c r="G659" s="56"/>
      <c r="H659" s="56"/>
    </row>
    <row r="660" spans="2:8" ht="12" customHeight="1">
      <c r="B660" s="56"/>
      <c r="F660" s="56"/>
      <c r="G660" s="56"/>
      <c r="H660" s="56"/>
    </row>
    <row r="661" spans="2:8" ht="12" customHeight="1">
      <c r="B661" s="56"/>
      <c r="F661" s="56"/>
      <c r="G661" s="56"/>
      <c r="H661" s="56"/>
    </row>
    <row r="662" spans="2:8" ht="12" customHeight="1">
      <c r="B662" s="56"/>
      <c r="F662" s="56"/>
      <c r="G662" s="56"/>
      <c r="H662" s="56"/>
    </row>
    <row r="663" spans="2:8" ht="12" customHeight="1">
      <c r="B663" s="56"/>
      <c r="F663" s="56"/>
      <c r="G663" s="56"/>
      <c r="H663" s="56"/>
    </row>
    <row r="664" spans="2:8" ht="12" customHeight="1">
      <c r="B664" s="56"/>
      <c r="F664" s="56"/>
      <c r="G664" s="56"/>
      <c r="H664" s="56"/>
    </row>
    <row r="665" spans="2:8" ht="12" customHeight="1">
      <c r="B665" s="56"/>
      <c r="F665" s="56"/>
      <c r="G665" s="56"/>
      <c r="H665" s="56"/>
    </row>
    <row r="666" spans="2:8" ht="12" customHeight="1">
      <c r="B666" s="56"/>
      <c r="F666" s="56"/>
      <c r="G666" s="56"/>
      <c r="H666" s="56"/>
    </row>
    <row r="667" spans="2:8" ht="12" customHeight="1">
      <c r="B667" s="56"/>
      <c r="F667" s="56"/>
      <c r="G667" s="56"/>
      <c r="H667" s="56"/>
    </row>
    <row r="668" spans="2:8" ht="12" customHeight="1">
      <c r="B668" s="56"/>
      <c r="F668" s="56"/>
      <c r="G668" s="56"/>
      <c r="H668" s="56"/>
    </row>
    <row r="669" spans="2:8" ht="12" customHeight="1">
      <c r="B669" s="56"/>
      <c r="F669" s="56"/>
      <c r="G669" s="56"/>
      <c r="H669" s="56"/>
    </row>
    <row r="670" spans="2:8" ht="12" customHeight="1">
      <c r="B670" s="56"/>
      <c r="F670" s="56"/>
      <c r="G670" s="56"/>
      <c r="H670" s="56"/>
    </row>
    <row r="671" spans="2:8" ht="12" customHeight="1">
      <c r="B671" s="56"/>
      <c r="F671" s="56"/>
      <c r="G671" s="56"/>
      <c r="H671" s="56"/>
    </row>
    <row r="672" spans="2:8" ht="12" customHeight="1">
      <c r="B672" s="56"/>
      <c r="F672" s="56"/>
      <c r="G672" s="56"/>
      <c r="H672" s="56"/>
    </row>
    <row r="673" spans="2:8" ht="12" customHeight="1">
      <c r="B673" s="56"/>
      <c r="F673" s="56"/>
      <c r="G673" s="56"/>
      <c r="H673" s="56"/>
    </row>
    <row r="674" spans="2:8" ht="12" customHeight="1">
      <c r="B674" s="56"/>
      <c r="F674" s="56"/>
      <c r="G674" s="56"/>
      <c r="H674" s="56"/>
    </row>
    <row r="675" spans="2:8" ht="12" customHeight="1">
      <c r="B675" s="56"/>
      <c r="F675" s="56"/>
      <c r="G675" s="56"/>
      <c r="H675" s="56"/>
    </row>
    <row r="676" spans="2:8" ht="12" customHeight="1">
      <c r="B676" s="56"/>
      <c r="F676" s="56"/>
      <c r="G676" s="56"/>
      <c r="H676" s="56"/>
    </row>
    <row r="677" spans="2:8" ht="12" customHeight="1">
      <c r="B677" s="56"/>
      <c r="F677" s="56"/>
      <c r="G677" s="56"/>
      <c r="H677" s="56"/>
    </row>
    <row r="678" spans="2:8" ht="12" customHeight="1">
      <c r="B678" s="56"/>
      <c r="F678" s="56"/>
      <c r="G678" s="56"/>
      <c r="H678" s="56"/>
    </row>
    <row r="679" spans="2:8" ht="12" customHeight="1">
      <c r="B679" s="56"/>
      <c r="F679" s="56"/>
      <c r="G679" s="56"/>
      <c r="H679" s="56"/>
    </row>
    <row r="680" spans="2:8" ht="12" customHeight="1">
      <c r="B680" s="56"/>
      <c r="F680" s="56"/>
      <c r="G680" s="56"/>
      <c r="H680" s="56"/>
    </row>
    <row r="681" spans="2:8" ht="12" customHeight="1">
      <c r="B681" s="56"/>
      <c r="F681" s="56"/>
      <c r="G681" s="56"/>
      <c r="H681" s="56"/>
    </row>
    <row r="682" spans="2:8" ht="12" customHeight="1">
      <c r="B682" s="56"/>
      <c r="F682" s="56"/>
      <c r="G682" s="56"/>
      <c r="H682" s="56"/>
    </row>
    <row r="683" spans="2:8" ht="12" customHeight="1">
      <c r="B683" s="56"/>
      <c r="F683" s="56"/>
      <c r="G683" s="56"/>
      <c r="H683" s="56"/>
    </row>
    <row r="684" spans="2:8" ht="12" customHeight="1">
      <c r="B684" s="56"/>
      <c r="F684" s="56"/>
      <c r="G684" s="56"/>
      <c r="H684" s="56"/>
    </row>
    <row r="685" spans="2:8" ht="12" customHeight="1">
      <c r="B685" s="56"/>
      <c r="F685" s="56"/>
      <c r="G685" s="56"/>
      <c r="H685" s="56"/>
    </row>
    <row r="686" spans="2:8" ht="12" customHeight="1">
      <c r="B686" s="56"/>
      <c r="F686" s="56"/>
      <c r="G686" s="56"/>
      <c r="H686" s="56"/>
    </row>
    <row r="687" spans="2:8" ht="12" customHeight="1">
      <c r="B687" s="56"/>
      <c r="F687" s="56"/>
      <c r="G687" s="56"/>
      <c r="H687" s="56"/>
    </row>
    <row r="688" spans="2:8" ht="12" customHeight="1">
      <c r="B688" s="56"/>
      <c r="F688" s="56"/>
      <c r="G688" s="56"/>
      <c r="H688" s="56"/>
    </row>
    <row r="689" spans="2:8" ht="12" customHeight="1">
      <c r="B689" s="56"/>
      <c r="F689" s="56"/>
      <c r="G689" s="56"/>
      <c r="H689" s="56"/>
    </row>
    <row r="690" spans="2:8" ht="12" customHeight="1">
      <c r="B690" s="56"/>
      <c r="F690" s="56"/>
      <c r="G690" s="56"/>
      <c r="H690" s="56"/>
    </row>
    <row r="691" spans="2:8" ht="12" customHeight="1">
      <c r="B691" s="56"/>
      <c r="F691" s="56"/>
      <c r="G691" s="56"/>
      <c r="H691" s="56"/>
    </row>
    <row r="692" spans="2:8" ht="12" customHeight="1">
      <c r="B692" s="56"/>
      <c r="F692" s="56"/>
      <c r="G692" s="56"/>
      <c r="H692" s="56"/>
    </row>
    <row r="693" spans="2:8" ht="12" customHeight="1">
      <c r="B693" s="56"/>
      <c r="F693" s="56"/>
      <c r="G693" s="56"/>
      <c r="H693" s="56"/>
    </row>
    <row r="694" spans="2:8" ht="12" customHeight="1">
      <c r="B694" s="56"/>
      <c r="F694" s="56"/>
      <c r="G694" s="56"/>
      <c r="H694" s="56"/>
    </row>
    <row r="695" spans="2:8" ht="12" customHeight="1">
      <c r="B695" s="56"/>
      <c r="F695" s="56"/>
      <c r="G695" s="56"/>
      <c r="H695" s="56"/>
    </row>
    <row r="696" spans="2:8" ht="12" customHeight="1">
      <c r="B696" s="56"/>
      <c r="F696" s="56"/>
      <c r="G696" s="56"/>
      <c r="H696" s="56"/>
    </row>
    <row r="697" spans="2:8" ht="12" customHeight="1">
      <c r="B697" s="56"/>
      <c r="F697" s="56"/>
      <c r="G697" s="56"/>
      <c r="H697" s="56"/>
    </row>
    <row r="698" spans="2:8" ht="12" customHeight="1">
      <c r="B698" s="56"/>
      <c r="F698" s="56"/>
      <c r="G698" s="56"/>
      <c r="H698" s="56"/>
    </row>
    <row r="699" spans="2:8" ht="12" customHeight="1">
      <c r="B699" s="56"/>
      <c r="F699" s="56"/>
      <c r="G699" s="56"/>
      <c r="H699" s="56"/>
    </row>
    <row r="700" spans="2:8" ht="12" customHeight="1">
      <c r="B700" s="56"/>
      <c r="F700" s="56"/>
      <c r="G700" s="56"/>
      <c r="H700" s="56"/>
    </row>
    <row r="701" spans="2:8" ht="12" customHeight="1">
      <c r="B701" s="56"/>
      <c r="F701" s="56"/>
      <c r="G701" s="56"/>
      <c r="H701" s="56"/>
    </row>
    <row r="702" spans="2:8" ht="12" customHeight="1">
      <c r="B702" s="56"/>
      <c r="F702" s="56"/>
      <c r="G702" s="56"/>
      <c r="H702" s="56"/>
    </row>
    <row r="703" spans="2:8" ht="12" customHeight="1">
      <c r="B703" s="56"/>
      <c r="F703" s="56"/>
      <c r="G703" s="56"/>
      <c r="H703" s="56"/>
    </row>
    <row r="704" spans="2:8" ht="12" customHeight="1">
      <c r="B704" s="56"/>
      <c r="F704" s="56"/>
      <c r="G704" s="56"/>
      <c r="H704" s="56"/>
    </row>
    <row r="705" spans="2:8" ht="12" customHeight="1">
      <c r="B705" s="56"/>
      <c r="F705" s="56"/>
      <c r="G705" s="56"/>
      <c r="H705" s="56"/>
    </row>
    <row r="706" spans="2:8" ht="12" customHeight="1">
      <c r="B706" s="56"/>
      <c r="F706" s="56"/>
      <c r="G706" s="56"/>
      <c r="H706" s="56"/>
    </row>
    <row r="707" spans="2:8" ht="12" customHeight="1">
      <c r="B707" s="56"/>
      <c r="F707" s="56"/>
      <c r="G707" s="56"/>
      <c r="H707" s="56"/>
    </row>
    <row r="708" spans="2:8" ht="12" customHeight="1">
      <c r="B708" s="56"/>
      <c r="F708" s="56"/>
      <c r="G708" s="56"/>
      <c r="H708" s="56"/>
    </row>
    <row r="709" spans="2:8" ht="12" customHeight="1">
      <c r="B709" s="56"/>
      <c r="F709" s="56"/>
      <c r="G709" s="56"/>
      <c r="H709" s="56"/>
    </row>
    <row r="710" spans="2:8" ht="12" customHeight="1">
      <c r="B710" s="56"/>
      <c r="F710" s="56"/>
      <c r="G710" s="56"/>
      <c r="H710" s="56"/>
    </row>
    <row r="711" spans="2:8" ht="12" customHeight="1">
      <c r="B711" s="56"/>
      <c r="F711" s="56"/>
      <c r="G711" s="56"/>
      <c r="H711" s="56"/>
    </row>
    <row r="712" spans="2:8" ht="12" customHeight="1">
      <c r="B712" s="56"/>
      <c r="F712" s="56"/>
      <c r="G712" s="56"/>
      <c r="H712" s="56"/>
    </row>
    <row r="713" spans="2:8" ht="12" customHeight="1">
      <c r="B713" s="56"/>
      <c r="F713" s="56"/>
      <c r="G713" s="56"/>
      <c r="H713" s="56"/>
    </row>
    <row r="714" spans="2:8" ht="12" customHeight="1">
      <c r="B714" s="56"/>
      <c r="F714" s="56"/>
      <c r="G714" s="56"/>
      <c r="H714" s="56"/>
    </row>
    <row r="715" spans="2:8" ht="12" customHeight="1">
      <c r="B715" s="56"/>
      <c r="F715" s="56"/>
      <c r="G715" s="56"/>
      <c r="H715" s="56"/>
    </row>
    <row r="716" spans="2:8" ht="12" customHeight="1">
      <c r="B716" s="56"/>
      <c r="F716" s="56"/>
      <c r="G716" s="56"/>
      <c r="H716" s="56"/>
    </row>
    <row r="717" spans="2:8" ht="12" customHeight="1">
      <c r="B717" s="56"/>
      <c r="F717" s="56"/>
      <c r="G717" s="56"/>
      <c r="H717" s="56"/>
    </row>
    <row r="718" spans="2:8" ht="12" customHeight="1">
      <c r="B718" s="56"/>
      <c r="F718" s="56"/>
      <c r="G718" s="56"/>
      <c r="H718" s="56"/>
    </row>
    <row r="719" spans="2:8" ht="12" customHeight="1">
      <c r="B719" s="56"/>
      <c r="F719" s="56"/>
      <c r="G719" s="56"/>
      <c r="H719" s="56"/>
    </row>
    <row r="720" spans="2:8" ht="12" customHeight="1">
      <c r="B720" s="56"/>
      <c r="F720" s="56"/>
      <c r="G720" s="56"/>
      <c r="H720" s="56"/>
    </row>
    <row r="721" spans="2:8" ht="12" customHeight="1">
      <c r="B721" s="56"/>
      <c r="F721" s="56"/>
      <c r="G721" s="56"/>
      <c r="H721" s="56"/>
    </row>
    <row r="722" spans="2:8" ht="12" customHeight="1">
      <c r="B722" s="56"/>
      <c r="F722" s="56"/>
      <c r="G722" s="56"/>
      <c r="H722" s="56"/>
    </row>
    <row r="723" spans="2:8" ht="12" customHeight="1">
      <c r="B723" s="56"/>
      <c r="F723" s="56"/>
      <c r="G723" s="56"/>
      <c r="H723" s="56"/>
    </row>
    <row r="724" spans="2:8" ht="12" customHeight="1">
      <c r="B724" s="56"/>
      <c r="F724" s="56"/>
      <c r="G724" s="56"/>
      <c r="H724" s="56"/>
    </row>
    <row r="725" spans="2:8" ht="12" customHeight="1">
      <c r="B725" s="56"/>
      <c r="F725" s="56"/>
      <c r="G725" s="56"/>
      <c r="H725" s="56"/>
    </row>
    <row r="726" spans="2:8" ht="12" customHeight="1">
      <c r="B726" s="56"/>
      <c r="F726" s="56"/>
      <c r="G726" s="56"/>
      <c r="H726" s="56"/>
    </row>
    <row r="727" spans="2:8" ht="12" customHeight="1">
      <c r="B727" s="56"/>
      <c r="F727" s="56"/>
      <c r="G727" s="56"/>
      <c r="H727" s="56"/>
    </row>
    <row r="728" spans="2:8" ht="12" customHeight="1">
      <c r="B728" s="56"/>
      <c r="F728" s="56"/>
      <c r="G728" s="56"/>
      <c r="H728" s="56"/>
    </row>
    <row r="729" spans="2:8" ht="12" customHeight="1">
      <c r="B729" s="56"/>
      <c r="F729" s="56"/>
      <c r="G729" s="56"/>
      <c r="H729" s="56"/>
    </row>
    <row r="730" spans="2:8" ht="12" customHeight="1">
      <c r="B730" s="56"/>
      <c r="F730" s="56"/>
      <c r="G730" s="56"/>
      <c r="H730" s="56"/>
    </row>
    <row r="731" spans="2:8" ht="12" customHeight="1">
      <c r="B731" s="56"/>
      <c r="F731" s="56"/>
      <c r="G731" s="56"/>
      <c r="H731" s="56"/>
    </row>
    <row r="732" spans="2:8" ht="12" customHeight="1">
      <c r="B732" s="56"/>
      <c r="F732" s="56"/>
      <c r="G732" s="56"/>
      <c r="H732" s="56"/>
    </row>
    <row r="733" spans="2:8" ht="12" customHeight="1">
      <c r="B733" s="56"/>
      <c r="F733" s="56"/>
      <c r="G733" s="56"/>
      <c r="H733" s="56"/>
    </row>
    <row r="734" spans="2:8" ht="12" customHeight="1">
      <c r="B734" s="56"/>
      <c r="F734" s="56"/>
      <c r="G734" s="56"/>
      <c r="H734" s="56"/>
    </row>
    <row r="735" spans="2:8" ht="12" customHeight="1">
      <c r="B735" s="56"/>
      <c r="F735" s="56"/>
      <c r="G735" s="56"/>
      <c r="H735" s="56"/>
    </row>
    <row r="736" spans="2:8" ht="12" customHeight="1">
      <c r="B736" s="56"/>
      <c r="F736" s="56"/>
      <c r="G736" s="56"/>
      <c r="H736" s="56"/>
    </row>
    <row r="737" spans="2:8" ht="12" customHeight="1">
      <c r="B737" s="56"/>
      <c r="F737" s="56"/>
      <c r="G737" s="56"/>
      <c r="H737" s="56"/>
    </row>
    <row r="738" spans="2:8" ht="12" customHeight="1">
      <c r="B738" s="56"/>
      <c r="F738" s="56"/>
      <c r="G738" s="56"/>
      <c r="H738" s="56"/>
    </row>
    <row r="739" spans="2:8" ht="12" customHeight="1">
      <c r="B739" s="56"/>
      <c r="F739" s="56"/>
      <c r="G739" s="56"/>
      <c r="H739" s="56"/>
    </row>
    <row r="740" spans="2:8" ht="12" customHeight="1">
      <c r="B740" s="56"/>
      <c r="F740" s="56"/>
      <c r="G740" s="56"/>
      <c r="H740" s="56"/>
    </row>
    <row r="741" spans="2:8" ht="12" customHeight="1">
      <c r="B741" s="56"/>
      <c r="F741" s="56"/>
      <c r="G741" s="56"/>
      <c r="H741" s="56"/>
    </row>
    <row r="742" spans="2:8" ht="12" customHeight="1">
      <c r="B742" s="56"/>
      <c r="F742" s="56"/>
      <c r="G742" s="56"/>
      <c r="H742" s="56"/>
    </row>
    <row r="743" spans="2:8" ht="12" customHeight="1">
      <c r="B743" s="56"/>
      <c r="F743" s="56"/>
      <c r="G743" s="56"/>
      <c r="H743" s="56"/>
    </row>
    <row r="744" spans="2:8" ht="12" customHeight="1">
      <c r="B744" s="56"/>
      <c r="F744" s="56"/>
      <c r="G744" s="56"/>
      <c r="H744" s="56"/>
    </row>
    <row r="745" spans="2:8" ht="12" customHeight="1">
      <c r="B745" s="56"/>
      <c r="F745" s="56"/>
      <c r="G745" s="56"/>
      <c r="H745" s="56"/>
    </row>
    <row r="746" spans="2:8" ht="12" customHeight="1">
      <c r="B746" s="56"/>
      <c r="F746" s="56"/>
      <c r="G746" s="56"/>
      <c r="H746" s="56"/>
    </row>
    <row r="747" spans="2:8" ht="12" customHeight="1">
      <c r="B747" s="56"/>
      <c r="F747" s="56"/>
      <c r="G747" s="56"/>
      <c r="H747" s="56"/>
    </row>
    <row r="748" spans="2:8" ht="12" customHeight="1">
      <c r="B748" s="56"/>
      <c r="F748" s="56"/>
      <c r="G748" s="56"/>
      <c r="H748" s="56"/>
    </row>
    <row r="749" spans="2:8" ht="12" customHeight="1">
      <c r="B749" s="56"/>
      <c r="F749" s="56"/>
      <c r="G749" s="56"/>
      <c r="H749" s="56"/>
    </row>
    <row r="750" spans="2:8" ht="12" customHeight="1">
      <c r="B750" s="56"/>
      <c r="F750" s="56"/>
      <c r="G750" s="56"/>
      <c r="H750" s="56"/>
    </row>
    <row r="751" spans="2:8" ht="12" customHeight="1">
      <c r="B751" s="56"/>
      <c r="F751" s="56"/>
      <c r="G751" s="56"/>
      <c r="H751" s="56"/>
    </row>
    <row r="752" spans="2:8" ht="12" customHeight="1">
      <c r="B752" s="56"/>
      <c r="F752" s="56"/>
      <c r="G752" s="56"/>
      <c r="H752" s="56"/>
    </row>
    <row r="753" spans="2:8" ht="12" customHeight="1">
      <c r="B753" s="56"/>
      <c r="F753" s="56"/>
      <c r="G753" s="56"/>
      <c r="H753" s="56"/>
    </row>
    <row r="754" spans="2:8" ht="12" customHeight="1">
      <c r="B754" s="56"/>
      <c r="F754" s="56"/>
      <c r="G754" s="56"/>
      <c r="H754" s="56"/>
    </row>
    <row r="755" spans="2:8" ht="12" customHeight="1">
      <c r="B755" s="56"/>
      <c r="F755" s="56"/>
      <c r="G755" s="56"/>
      <c r="H755" s="56"/>
    </row>
    <row r="756" spans="2:8" ht="12" customHeight="1">
      <c r="B756" s="56"/>
      <c r="F756" s="56"/>
      <c r="G756" s="56"/>
      <c r="H756" s="56"/>
    </row>
    <row r="757" spans="2:8" ht="12" customHeight="1">
      <c r="B757" s="56"/>
      <c r="F757" s="56"/>
      <c r="G757" s="56"/>
      <c r="H757" s="56"/>
    </row>
    <row r="758" spans="2:8" ht="12" customHeight="1">
      <c r="B758" s="56"/>
      <c r="F758" s="56"/>
      <c r="G758" s="56"/>
      <c r="H758" s="56"/>
    </row>
    <row r="759" spans="2:8" ht="12" customHeight="1">
      <c r="B759" s="56"/>
      <c r="F759" s="56"/>
      <c r="G759" s="56"/>
      <c r="H759" s="56"/>
    </row>
    <row r="760" spans="2:8" ht="12" customHeight="1">
      <c r="B760" s="56"/>
      <c r="F760" s="56"/>
      <c r="G760" s="56"/>
      <c r="H760" s="56"/>
    </row>
    <row r="761" spans="2:8" ht="12" customHeight="1">
      <c r="B761" s="56"/>
      <c r="F761" s="56"/>
      <c r="G761" s="56"/>
      <c r="H761" s="56"/>
    </row>
    <row r="762" spans="2:8" ht="12" customHeight="1">
      <c r="B762" s="56"/>
      <c r="F762" s="56"/>
      <c r="G762" s="56"/>
      <c r="H762" s="56"/>
    </row>
    <row r="763" spans="2:8" ht="12" customHeight="1">
      <c r="B763" s="56"/>
      <c r="F763" s="56"/>
      <c r="G763" s="56"/>
      <c r="H763" s="56"/>
    </row>
    <row r="764" spans="2:8" ht="12" customHeight="1">
      <c r="B764" s="56"/>
      <c r="F764" s="56"/>
      <c r="G764" s="56"/>
      <c r="H764" s="56"/>
    </row>
    <row r="765" spans="2:8" ht="12" customHeight="1">
      <c r="B765" s="56"/>
      <c r="F765" s="56"/>
      <c r="G765" s="56"/>
      <c r="H765" s="56"/>
    </row>
    <row r="766" spans="2:8" ht="12" customHeight="1">
      <c r="B766" s="56"/>
      <c r="F766" s="56"/>
      <c r="G766" s="56"/>
      <c r="H766" s="56"/>
    </row>
    <row r="767" spans="2:8" ht="12" customHeight="1">
      <c r="B767" s="56"/>
      <c r="F767" s="56"/>
      <c r="G767" s="56"/>
      <c r="H767" s="56"/>
    </row>
    <row r="768" spans="2:8" ht="12" customHeight="1">
      <c r="B768" s="56"/>
      <c r="F768" s="56"/>
      <c r="G768" s="56"/>
      <c r="H768" s="56"/>
    </row>
    <row r="769" spans="2:8" ht="12" customHeight="1">
      <c r="B769" s="56"/>
      <c r="F769" s="56"/>
      <c r="G769" s="56"/>
      <c r="H769" s="56"/>
    </row>
    <row r="770" spans="2:8" ht="12" customHeight="1">
      <c r="B770" s="56"/>
      <c r="F770" s="56"/>
      <c r="G770" s="56"/>
      <c r="H770" s="56"/>
    </row>
    <row r="771" spans="2:8" ht="12" customHeight="1">
      <c r="B771" s="56"/>
      <c r="F771" s="56"/>
      <c r="G771" s="56"/>
      <c r="H771" s="56"/>
    </row>
    <row r="772" spans="2:8" ht="12" customHeight="1">
      <c r="B772" s="56"/>
      <c r="F772" s="56"/>
      <c r="G772" s="56"/>
      <c r="H772" s="56"/>
    </row>
    <row r="773" spans="2:8" ht="12" customHeight="1">
      <c r="B773" s="56"/>
      <c r="F773" s="56"/>
      <c r="G773" s="56"/>
      <c r="H773" s="56"/>
    </row>
    <row r="774" spans="2:8" ht="12" customHeight="1">
      <c r="B774" s="56"/>
      <c r="F774" s="56"/>
      <c r="G774" s="56"/>
      <c r="H774" s="56"/>
    </row>
    <row r="775" spans="2:8" ht="12" customHeight="1">
      <c r="B775" s="56"/>
      <c r="F775" s="56"/>
      <c r="G775" s="56"/>
      <c r="H775" s="56"/>
    </row>
    <row r="776" spans="2:8" ht="12" customHeight="1">
      <c r="B776" s="56"/>
      <c r="F776" s="56"/>
      <c r="G776" s="56"/>
      <c r="H776" s="56"/>
    </row>
    <row r="777" spans="2:8" ht="12" customHeight="1">
      <c r="B777" s="56"/>
      <c r="F777" s="56"/>
      <c r="G777" s="56"/>
      <c r="H777" s="56"/>
    </row>
    <row r="778" spans="2:8" ht="12" customHeight="1">
      <c r="B778" s="56"/>
      <c r="F778" s="56"/>
      <c r="G778" s="56"/>
      <c r="H778" s="56"/>
    </row>
    <row r="779" spans="2:8" ht="12" customHeight="1">
      <c r="B779" s="56"/>
      <c r="F779" s="56"/>
      <c r="G779" s="56"/>
      <c r="H779" s="56"/>
    </row>
    <row r="780" spans="2:8" ht="12" customHeight="1">
      <c r="B780" s="56"/>
      <c r="F780" s="56"/>
      <c r="G780" s="56"/>
      <c r="H780" s="56"/>
    </row>
    <row r="781" spans="2:8" ht="12" customHeight="1">
      <c r="B781" s="56"/>
      <c r="F781" s="56"/>
      <c r="G781" s="56"/>
      <c r="H781" s="56"/>
    </row>
    <row r="782" spans="2:8" ht="12" customHeight="1">
      <c r="B782" s="56"/>
      <c r="F782" s="56"/>
      <c r="G782" s="56"/>
      <c r="H782" s="56"/>
    </row>
    <row r="783" spans="2:8" ht="12" customHeight="1">
      <c r="B783" s="56"/>
      <c r="F783" s="56"/>
      <c r="G783" s="56"/>
      <c r="H783" s="56"/>
    </row>
    <row r="784" spans="2:8" ht="12" customHeight="1">
      <c r="B784" s="56"/>
      <c r="F784" s="56"/>
      <c r="G784" s="56"/>
      <c r="H784" s="56"/>
    </row>
    <row r="785" spans="2:8" ht="12" customHeight="1">
      <c r="B785" s="56"/>
      <c r="F785" s="56"/>
      <c r="G785" s="56"/>
      <c r="H785" s="56"/>
    </row>
    <row r="786" spans="2:8" ht="12" customHeight="1">
      <c r="B786" s="56"/>
      <c r="F786" s="56"/>
      <c r="G786" s="56"/>
      <c r="H786" s="56"/>
    </row>
    <row r="787" spans="2:8" ht="12" customHeight="1">
      <c r="B787" s="56"/>
      <c r="F787" s="56"/>
      <c r="G787" s="56"/>
      <c r="H787" s="56"/>
    </row>
    <row r="788" spans="2:8" ht="12" customHeight="1">
      <c r="B788" s="56"/>
      <c r="F788" s="56"/>
      <c r="G788" s="56"/>
      <c r="H788" s="56"/>
    </row>
    <row r="789" spans="2:8" ht="12" customHeight="1">
      <c r="B789" s="56"/>
      <c r="F789" s="56"/>
      <c r="G789" s="56"/>
      <c r="H789" s="56"/>
    </row>
    <row r="790" spans="2:8" ht="12" customHeight="1">
      <c r="B790" s="56"/>
      <c r="F790" s="56"/>
      <c r="G790" s="56"/>
      <c r="H790" s="56"/>
    </row>
    <row r="791" spans="2:8" ht="12" customHeight="1">
      <c r="B791" s="56"/>
      <c r="F791" s="56"/>
      <c r="G791" s="56"/>
      <c r="H791" s="56"/>
    </row>
    <row r="792" spans="2:8" ht="12" customHeight="1">
      <c r="B792" s="56"/>
      <c r="F792" s="56"/>
      <c r="G792" s="56"/>
      <c r="H792" s="56"/>
    </row>
    <row r="793" spans="2:8" ht="12" customHeight="1">
      <c r="B793" s="56"/>
      <c r="F793" s="56"/>
      <c r="G793" s="56"/>
      <c r="H793" s="56"/>
    </row>
    <row r="794" spans="2:8" ht="12" customHeight="1">
      <c r="B794" s="56"/>
      <c r="F794" s="56"/>
      <c r="G794" s="56"/>
      <c r="H794" s="56"/>
    </row>
    <row r="795" spans="2:8" ht="12" customHeight="1">
      <c r="B795" s="56"/>
      <c r="F795" s="56"/>
      <c r="G795" s="56"/>
      <c r="H795" s="56"/>
    </row>
    <row r="796" spans="2:8" ht="12" customHeight="1">
      <c r="B796" s="56"/>
      <c r="F796" s="56"/>
      <c r="G796" s="56"/>
      <c r="H796" s="56"/>
    </row>
    <row r="797" spans="2:8" ht="12" customHeight="1">
      <c r="B797" s="56"/>
      <c r="F797" s="56"/>
      <c r="G797" s="56"/>
      <c r="H797" s="56"/>
    </row>
    <row r="798" spans="2:8" ht="12" customHeight="1">
      <c r="B798" s="56"/>
      <c r="F798" s="56"/>
      <c r="G798" s="56"/>
      <c r="H798" s="56"/>
    </row>
    <row r="799" spans="2:8" ht="12" customHeight="1">
      <c r="B799" s="56"/>
      <c r="F799" s="56"/>
      <c r="G799" s="56"/>
      <c r="H799" s="56"/>
    </row>
    <row r="800" spans="2:8" ht="12" customHeight="1">
      <c r="B800" s="56"/>
      <c r="F800" s="56"/>
      <c r="G800" s="56"/>
      <c r="H800" s="56"/>
    </row>
    <row r="801" spans="2:8" ht="12" customHeight="1">
      <c r="B801" s="56"/>
      <c r="F801" s="56"/>
      <c r="G801" s="56"/>
      <c r="H801" s="56"/>
    </row>
    <row r="802" spans="2:8" ht="12" customHeight="1">
      <c r="B802" s="56"/>
      <c r="F802" s="56"/>
      <c r="G802" s="56"/>
      <c r="H802" s="56"/>
    </row>
    <row r="803" spans="2:8" ht="12" customHeight="1">
      <c r="B803" s="56"/>
      <c r="F803" s="56"/>
      <c r="G803" s="56"/>
      <c r="H803" s="56"/>
    </row>
    <row r="804" spans="2:8" ht="12" customHeight="1">
      <c r="B804" s="56"/>
      <c r="F804" s="56"/>
      <c r="G804" s="56"/>
      <c r="H804" s="56"/>
    </row>
    <row r="805" spans="2:8" ht="12" customHeight="1">
      <c r="B805" s="56"/>
      <c r="F805" s="56"/>
      <c r="G805" s="56"/>
      <c r="H805" s="56"/>
    </row>
    <row r="806" spans="2:8" ht="12" customHeight="1">
      <c r="B806" s="56"/>
      <c r="F806" s="56"/>
      <c r="G806" s="56"/>
      <c r="H806" s="56"/>
    </row>
    <row r="807" spans="2:8" ht="12" customHeight="1">
      <c r="B807" s="56"/>
      <c r="F807" s="56"/>
      <c r="G807" s="56"/>
      <c r="H807" s="56"/>
    </row>
    <row r="808" spans="2:8" ht="12" customHeight="1">
      <c r="B808" s="56"/>
      <c r="F808" s="56"/>
      <c r="G808" s="56"/>
      <c r="H808" s="56"/>
    </row>
    <row r="809" spans="2:8" ht="12" customHeight="1">
      <c r="B809" s="56"/>
      <c r="F809" s="56"/>
      <c r="G809" s="56"/>
      <c r="H809" s="56"/>
    </row>
    <row r="810" spans="2:8" ht="12" customHeight="1">
      <c r="B810" s="56"/>
      <c r="F810" s="56"/>
      <c r="G810" s="56"/>
      <c r="H810" s="56"/>
    </row>
    <row r="811" spans="2:8" ht="12" customHeight="1">
      <c r="B811" s="56"/>
      <c r="F811" s="56"/>
      <c r="G811" s="56"/>
      <c r="H811" s="56"/>
    </row>
    <row r="812" spans="2:8" ht="12" customHeight="1">
      <c r="B812" s="56"/>
      <c r="F812" s="56"/>
      <c r="G812" s="56"/>
      <c r="H812" s="56"/>
    </row>
    <row r="813" spans="2:8" ht="12" customHeight="1">
      <c r="B813" s="56"/>
      <c r="F813" s="56"/>
      <c r="G813" s="56"/>
      <c r="H813" s="56"/>
    </row>
    <row r="814" spans="2:8" ht="12" customHeight="1">
      <c r="B814" s="56"/>
      <c r="F814" s="56"/>
      <c r="G814" s="56"/>
      <c r="H814" s="56"/>
    </row>
    <row r="815" spans="2:8" ht="12" customHeight="1">
      <c r="B815" s="56"/>
      <c r="F815" s="56"/>
      <c r="G815" s="56"/>
      <c r="H815" s="56"/>
    </row>
    <row r="816" spans="2:8" ht="12" customHeight="1">
      <c r="B816" s="56"/>
      <c r="F816" s="56"/>
      <c r="G816" s="56"/>
      <c r="H816" s="56"/>
    </row>
    <row r="817" spans="2:8" ht="12" customHeight="1">
      <c r="B817" s="56"/>
      <c r="F817" s="56"/>
      <c r="G817" s="56"/>
      <c r="H817" s="56"/>
    </row>
    <row r="818" spans="2:8" ht="12" customHeight="1">
      <c r="B818" s="56"/>
      <c r="F818" s="56"/>
      <c r="G818" s="56"/>
      <c r="H818" s="56"/>
    </row>
    <row r="819" spans="2:8" ht="12" customHeight="1">
      <c r="B819" s="56"/>
      <c r="F819" s="56"/>
      <c r="G819" s="56"/>
      <c r="H819" s="56"/>
    </row>
    <row r="820" spans="2:8" ht="12" customHeight="1">
      <c r="B820" s="56"/>
      <c r="F820" s="56"/>
      <c r="G820" s="56"/>
      <c r="H820" s="56"/>
    </row>
    <row r="821" spans="2:8" ht="12" customHeight="1">
      <c r="B821" s="56"/>
      <c r="F821" s="56"/>
      <c r="G821" s="56"/>
      <c r="H821" s="56"/>
    </row>
    <row r="822" spans="2:8" ht="12" customHeight="1">
      <c r="B822" s="56"/>
      <c r="F822" s="56"/>
      <c r="G822" s="56"/>
      <c r="H822" s="56"/>
    </row>
    <row r="823" spans="2:8" ht="12" customHeight="1">
      <c r="B823" s="56"/>
      <c r="F823" s="56"/>
      <c r="G823" s="56"/>
      <c r="H823" s="56"/>
    </row>
    <row r="824" spans="2:8" ht="12" customHeight="1">
      <c r="B824" s="56"/>
      <c r="F824" s="56"/>
      <c r="G824" s="56"/>
      <c r="H824" s="56"/>
    </row>
    <row r="825" spans="2:8" ht="12" customHeight="1">
      <c r="B825" s="56"/>
      <c r="F825" s="56"/>
      <c r="G825" s="56"/>
      <c r="H825" s="56"/>
    </row>
    <row r="826" spans="2:8" ht="12" customHeight="1">
      <c r="B826" s="56"/>
      <c r="F826" s="56"/>
      <c r="G826" s="56"/>
      <c r="H826" s="56"/>
    </row>
    <row r="827" spans="2:8" ht="12" customHeight="1">
      <c r="B827" s="56"/>
      <c r="F827" s="56"/>
      <c r="G827" s="56"/>
      <c r="H827" s="56"/>
    </row>
    <row r="828" spans="2:8" ht="12" customHeight="1">
      <c r="B828" s="56"/>
      <c r="F828" s="56"/>
      <c r="G828" s="56"/>
      <c r="H828" s="56"/>
    </row>
    <row r="829" spans="2:8" ht="12" customHeight="1">
      <c r="B829" s="56"/>
      <c r="F829" s="56"/>
      <c r="G829" s="56"/>
      <c r="H829" s="56"/>
    </row>
    <row r="830" spans="2:8" ht="12" customHeight="1">
      <c r="B830" s="56"/>
      <c r="F830" s="56"/>
      <c r="G830" s="56"/>
      <c r="H830" s="56"/>
    </row>
    <row r="831" spans="2:8" ht="12" customHeight="1">
      <c r="B831" s="56"/>
      <c r="F831" s="56"/>
      <c r="G831" s="56"/>
      <c r="H831" s="56"/>
    </row>
    <row r="832" spans="2:8" ht="12" customHeight="1">
      <c r="B832" s="56"/>
      <c r="F832" s="56"/>
      <c r="G832" s="56"/>
      <c r="H832" s="56"/>
    </row>
    <row r="833" spans="2:8" ht="12" customHeight="1">
      <c r="B833" s="56"/>
      <c r="F833" s="56"/>
      <c r="G833" s="56"/>
      <c r="H833" s="56"/>
    </row>
    <row r="834" spans="2:8" ht="12" customHeight="1">
      <c r="B834" s="56"/>
      <c r="F834" s="56"/>
      <c r="G834" s="56"/>
      <c r="H834" s="56"/>
    </row>
    <row r="835" spans="2:8" ht="12" customHeight="1">
      <c r="B835" s="56"/>
      <c r="F835" s="56"/>
      <c r="G835" s="56"/>
      <c r="H835" s="56"/>
    </row>
    <row r="836" spans="2:8" ht="12" customHeight="1">
      <c r="B836" s="56"/>
      <c r="F836" s="56"/>
      <c r="G836" s="56"/>
      <c r="H836" s="56"/>
    </row>
    <row r="837" spans="2:8" ht="12" customHeight="1">
      <c r="B837" s="56"/>
      <c r="F837" s="56"/>
      <c r="G837" s="56"/>
      <c r="H837" s="56"/>
    </row>
    <row r="838" spans="2:8" ht="12" customHeight="1">
      <c r="B838" s="56"/>
      <c r="F838" s="56"/>
      <c r="G838" s="56"/>
      <c r="H838" s="56"/>
    </row>
    <row r="839" spans="2:8" ht="12" customHeight="1">
      <c r="B839" s="56"/>
      <c r="F839" s="56"/>
      <c r="G839" s="56"/>
      <c r="H839" s="56"/>
    </row>
    <row r="840" spans="2:8" ht="12" customHeight="1">
      <c r="B840" s="56"/>
      <c r="F840" s="56"/>
      <c r="G840" s="56"/>
      <c r="H840" s="56"/>
    </row>
    <row r="841" spans="2:8" ht="12" customHeight="1">
      <c r="B841" s="56"/>
      <c r="F841" s="56"/>
      <c r="G841" s="56"/>
      <c r="H841" s="56"/>
    </row>
    <row r="842" spans="2:8" ht="12" customHeight="1">
      <c r="B842" s="56"/>
      <c r="F842" s="56"/>
      <c r="G842" s="56"/>
      <c r="H842" s="56"/>
    </row>
    <row r="843" spans="2:8" ht="12" customHeight="1">
      <c r="B843" s="56"/>
      <c r="F843" s="56"/>
      <c r="G843" s="56"/>
      <c r="H843" s="56"/>
    </row>
    <row r="844" spans="2:8" ht="12" customHeight="1">
      <c r="B844" s="56"/>
      <c r="F844" s="56"/>
      <c r="G844" s="56"/>
      <c r="H844" s="56"/>
    </row>
    <row r="845" spans="2:8" ht="12" customHeight="1">
      <c r="B845" s="56"/>
      <c r="F845" s="56"/>
      <c r="G845" s="56"/>
      <c r="H845" s="56"/>
    </row>
    <row r="846" spans="2:8" ht="12" customHeight="1">
      <c r="B846" s="56"/>
      <c r="F846" s="56"/>
      <c r="G846" s="56"/>
      <c r="H846" s="56"/>
    </row>
    <row r="847" spans="2:8" ht="12" customHeight="1">
      <c r="B847" s="56"/>
      <c r="F847" s="56"/>
      <c r="G847" s="56"/>
      <c r="H847" s="56"/>
    </row>
    <row r="848" spans="2:8" ht="12" customHeight="1">
      <c r="B848" s="56"/>
      <c r="F848" s="56"/>
      <c r="G848" s="56"/>
      <c r="H848" s="56"/>
    </row>
    <row r="849" spans="2:8" ht="12" customHeight="1">
      <c r="B849" s="56"/>
      <c r="F849" s="56"/>
      <c r="G849" s="56"/>
      <c r="H849" s="56"/>
    </row>
    <row r="850" spans="2:8" ht="12" customHeight="1">
      <c r="B850" s="56"/>
      <c r="F850" s="56"/>
      <c r="G850" s="56"/>
      <c r="H850" s="56"/>
    </row>
    <row r="851" spans="2:8" ht="12" customHeight="1">
      <c r="B851" s="56"/>
      <c r="F851" s="56"/>
      <c r="G851" s="56"/>
      <c r="H851" s="56"/>
    </row>
    <row r="852" spans="2:8" ht="12" customHeight="1">
      <c r="B852" s="56"/>
      <c r="F852" s="56"/>
      <c r="G852" s="56"/>
      <c r="H852" s="56"/>
    </row>
    <row r="853" spans="2:8" ht="12" customHeight="1">
      <c r="B853" s="56"/>
      <c r="F853" s="56"/>
      <c r="G853" s="56"/>
      <c r="H853" s="56"/>
    </row>
    <row r="854" spans="2:8" ht="12" customHeight="1">
      <c r="B854" s="56"/>
      <c r="F854" s="56"/>
      <c r="G854" s="56"/>
      <c r="H854" s="56"/>
    </row>
    <row r="855" spans="2:8" ht="12" customHeight="1">
      <c r="B855" s="56"/>
      <c r="F855" s="56"/>
      <c r="G855" s="56"/>
      <c r="H855" s="56"/>
    </row>
    <row r="856" spans="2:8" ht="12" customHeight="1">
      <c r="B856" s="56"/>
      <c r="F856" s="56"/>
      <c r="G856" s="56"/>
      <c r="H856" s="56"/>
    </row>
    <row r="857" spans="2:8" ht="12" customHeight="1">
      <c r="B857" s="56"/>
      <c r="F857" s="56"/>
      <c r="G857" s="56"/>
      <c r="H857" s="56"/>
    </row>
    <row r="858" spans="2:8" ht="12" customHeight="1">
      <c r="B858" s="56"/>
      <c r="F858" s="56"/>
      <c r="G858" s="56"/>
      <c r="H858" s="56"/>
    </row>
    <row r="859" spans="2:8" ht="12" customHeight="1">
      <c r="B859" s="56"/>
      <c r="F859" s="56"/>
      <c r="G859" s="56"/>
      <c r="H859" s="56"/>
    </row>
    <row r="860" spans="2:8" ht="12" customHeight="1">
      <c r="B860" s="56"/>
      <c r="F860" s="56"/>
      <c r="G860" s="56"/>
      <c r="H860" s="56"/>
    </row>
    <row r="861" spans="2:8" ht="12" customHeight="1">
      <c r="B861" s="56"/>
      <c r="F861" s="56"/>
      <c r="G861" s="56"/>
      <c r="H861" s="56"/>
    </row>
    <row r="862" spans="2:8" ht="12" customHeight="1">
      <c r="B862" s="56"/>
      <c r="F862" s="56"/>
      <c r="G862" s="56"/>
      <c r="H862" s="56"/>
    </row>
    <row r="863" spans="2:8" ht="12" customHeight="1">
      <c r="B863" s="56"/>
      <c r="F863" s="56"/>
      <c r="G863" s="56"/>
      <c r="H863" s="56"/>
    </row>
    <row r="864" spans="2:8" ht="12" customHeight="1">
      <c r="B864" s="56"/>
      <c r="F864" s="56"/>
      <c r="G864" s="56"/>
      <c r="H864" s="56"/>
    </row>
    <row r="865" spans="2:8" ht="12" customHeight="1">
      <c r="B865" s="56"/>
      <c r="F865" s="56"/>
      <c r="G865" s="56"/>
      <c r="H865" s="56"/>
    </row>
    <row r="866" spans="2:8" ht="12" customHeight="1">
      <c r="B866" s="56"/>
      <c r="F866" s="56"/>
      <c r="G866" s="56"/>
      <c r="H866" s="56"/>
    </row>
    <row r="867" spans="2:8" ht="12" customHeight="1">
      <c r="B867" s="56"/>
      <c r="F867" s="56"/>
      <c r="G867" s="56"/>
      <c r="H867" s="56"/>
    </row>
    <row r="868" spans="2:8" ht="12" customHeight="1">
      <c r="B868" s="56"/>
      <c r="F868" s="56"/>
      <c r="G868" s="56"/>
      <c r="H868" s="56"/>
    </row>
    <row r="869" spans="2:8" ht="12" customHeight="1">
      <c r="B869" s="56"/>
      <c r="F869" s="56"/>
      <c r="G869" s="56"/>
      <c r="H869" s="56"/>
    </row>
    <row r="870" spans="2:8" ht="12" customHeight="1">
      <c r="B870" s="56"/>
      <c r="F870" s="56"/>
      <c r="G870" s="56"/>
      <c r="H870" s="56"/>
    </row>
    <row r="871" spans="2:8" ht="12" customHeight="1">
      <c r="B871" s="56"/>
      <c r="F871" s="56"/>
      <c r="G871" s="56"/>
      <c r="H871" s="56"/>
    </row>
    <row r="872" spans="2:8" ht="12" customHeight="1">
      <c r="B872" s="56"/>
      <c r="F872" s="56"/>
      <c r="G872" s="56"/>
      <c r="H872" s="56"/>
    </row>
    <row r="873" spans="2:8" ht="12" customHeight="1">
      <c r="B873" s="56"/>
      <c r="F873" s="56"/>
      <c r="G873" s="56"/>
      <c r="H873" s="56"/>
    </row>
    <row r="874" spans="2:8" ht="12" customHeight="1">
      <c r="B874" s="56"/>
      <c r="F874" s="56"/>
      <c r="G874" s="56"/>
      <c r="H874" s="56"/>
    </row>
    <row r="875" spans="2:8" ht="12" customHeight="1">
      <c r="B875" s="56"/>
      <c r="F875" s="56"/>
      <c r="G875" s="56"/>
      <c r="H875" s="56"/>
    </row>
    <row r="876" spans="2:8" ht="12" customHeight="1">
      <c r="B876" s="56"/>
      <c r="F876" s="56"/>
      <c r="G876" s="56"/>
      <c r="H876" s="56"/>
    </row>
    <row r="877" spans="2:8" ht="12" customHeight="1">
      <c r="B877" s="56"/>
      <c r="F877" s="56"/>
      <c r="G877" s="56"/>
      <c r="H877" s="56"/>
    </row>
    <row r="878" spans="2:8" ht="12" customHeight="1">
      <c r="B878" s="56"/>
      <c r="F878" s="56"/>
      <c r="G878" s="56"/>
      <c r="H878" s="56"/>
    </row>
    <row r="879" spans="2:8" ht="12" customHeight="1">
      <c r="B879" s="56"/>
      <c r="F879" s="56"/>
      <c r="G879" s="56"/>
      <c r="H879" s="56"/>
    </row>
    <row r="880" spans="2:8" ht="12" customHeight="1">
      <c r="B880" s="56"/>
      <c r="F880" s="56"/>
      <c r="G880" s="56"/>
      <c r="H880" s="56"/>
    </row>
    <row r="881" spans="2:8" ht="12" customHeight="1">
      <c r="B881" s="56"/>
      <c r="F881" s="56"/>
      <c r="G881" s="56"/>
      <c r="H881" s="56"/>
    </row>
    <row r="882" spans="2:8" ht="12" customHeight="1">
      <c r="B882" s="56"/>
      <c r="F882" s="56"/>
      <c r="G882" s="56"/>
      <c r="H882" s="56"/>
    </row>
    <row r="883" spans="2:8" ht="12" customHeight="1">
      <c r="B883" s="56"/>
      <c r="F883" s="56"/>
      <c r="G883" s="56"/>
      <c r="H883" s="56"/>
    </row>
    <row r="884" spans="2:8" ht="12" customHeight="1">
      <c r="B884" s="56"/>
      <c r="F884" s="56"/>
      <c r="G884" s="56"/>
      <c r="H884" s="56"/>
    </row>
    <row r="885" spans="2:8" ht="12" customHeight="1">
      <c r="B885" s="56"/>
      <c r="F885" s="56"/>
      <c r="G885" s="56"/>
      <c r="H885" s="56"/>
    </row>
    <row r="886" spans="2:8" ht="12" customHeight="1">
      <c r="B886" s="56"/>
      <c r="F886" s="56"/>
      <c r="G886" s="56"/>
      <c r="H886" s="56"/>
    </row>
    <row r="887" spans="2:8" ht="12" customHeight="1">
      <c r="B887" s="56"/>
      <c r="F887" s="56"/>
      <c r="G887" s="56"/>
      <c r="H887" s="56"/>
    </row>
    <row r="888" spans="2:8" ht="12" customHeight="1">
      <c r="B888" s="56"/>
      <c r="F888" s="56"/>
      <c r="G888" s="56"/>
      <c r="H888" s="56"/>
    </row>
    <row r="889" spans="2:8" ht="12" customHeight="1">
      <c r="B889" s="56"/>
      <c r="F889" s="56"/>
      <c r="G889" s="56"/>
      <c r="H889" s="56"/>
    </row>
    <row r="890" spans="2:8" ht="12" customHeight="1">
      <c r="B890" s="56"/>
      <c r="F890" s="56"/>
      <c r="G890" s="56"/>
      <c r="H890" s="56"/>
    </row>
    <row r="891" spans="2:8" ht="12" customHeight="1">
      <c r="B891" s="56"/>
      <c r="F891" s="56"/>
      <c r="G891" s="56"/>
      <c r="H891" s="56"/>
    </row>
    <row r="892" spans="2:8" ht="12" customHeight="1">
      <c r="B892" s="56"/>
      <c r="F892" s="56"/>
      <c r="G892" s="56"/>
      <c r="H892" s="56"/>
    </row>
    <row r="893" spans="2:8" ht="12" customHeight="1">
      <c r="B893" s="56"/>
      <c r="F893" s="56"/>
      <c r="G893" s="56"/>
      <c r="H893" s="56"/>
    </row>
    <row r="894" spans="2:8" ht="12" customHeight="1">
      <c r="B894" s="56"/>
      <c r="F894" s="56"/>
      <c r="G894" s="56"/>
      <c r="H894" s="56"/>
    </row>
    <row r="895" spans="2:8" ht="12" customHeight="1">
      <c r="B895" s="56"/>
      <c r="F895" s="56"/>
      <c r="G895" s="56"/>
      <c r="H895" s="56"/>
    </row>
    <row r="896" spans="2:8" ht="12" customHeight="1">
      <c r="B896" s="56"/>
      <c r="F896" s="56"/>
      <c r="G896" s="56"/>
      <c r="H896" s="56"/>
    </row>
    <row r="897" spans="2:8" ht="12" customHeight="1">
      <c r="B897" s="56"/>
      <c r="F897" s="56"/>
      <c r="G897" s="56"/>
      <c r="H897" s="56"/>
    </row>
    <row r="898" spans="2:8" ht="12" customHeight="1">
      <c r="B898" s="56"/>
      <c r="F898" s="56"/>
      <c r="G898" s="56"/>
      <c r="H898" s="56"/>
    </row>
    <row r="899" spans="2:8" ht="12" customHeight="1">
      <c r="B899" s="56"/>
      <c r="F899" s="56"/>
      <c r="G899" s="56"/>
      <c r="H899" s="56"/>
    </row>
    <row r="900" spans="2:8" ht="12" customHeight="1">
      <c r="B900" s="56"/>
      <c r="F900" s="56"/>
      <c r="G900" s="56"/>
      <c r="H900" s="56"/>
    </row>
    <row r="901" spans="2:8" ht="12" customHeight="1">
      <c r="B901" s="56"/>
      <c r="F901" s="56"/>
      <c r="G901" s="56"/>
      <c r="H901" s="56"/>
    </row>
    <row r="902" spans="2:8" ht="12" customHeight="1">
      <c r="B902" s="56"/>
      <c r="F902" s="56"/>
      <c r="G902" s="56"/>
      <c r="H902" s="56"/>
    </row>
    <row r="903" spans="2:8" ht="12" customHeight="1">
      <c r="B903" s="56"/>
      <c r="F903" s="56"/>
      <c r="G903" s="56"/>
      <c r="H903" s="56"/>
    </row>
    <row r="904" spans="2:8" ht="12" customHeight="1">
      <c r="B904" s="56"/>
      <c r="F904" s="56"/>
      <c r="G904" s="56"/>
      <c r="H904" s="56"/>
    </row>
    <row r="905" spans="2:8" ht="12" customHeight="1">
      <c r="B905" s="56"/>
      <c r="F905" s="56"/>
      <c r="G905" s="56"/>
      <c r="H905" s="56"/>
    </row>
    <row r="906" spans="2:8" ht="12" customHeight="1">
      <c r="B906" s="56"/>
      <c r="F906" s="56"/>
      <c r="G906" s="56"/>
      <c r="H906" s="56"/>
    </row>
    <row r="907" spans="2:8" ht="12" customHeight="1">
      <c r="B907" s="56"/>
      <c r="F907" s="56"/>
      <c r="G907" s="56"/>
      <c r="H907" s="56"/>
    </row>
    <row r="908" spans="2:8" ht="12" customHeight="1">
      <c r="B908" s="56"/>
      <c r="F908" s="56"/>
      <c r="G908" s="56"/>
      <c r="H908" s="56"/>
    </row>
    <row r="909" spans="2:8" ht="12" customHeight="1">
      <c r="B909" s="56"/>
      <c r="F909" s="56"/>
      <c r="G909" s="56"/>
      <c r="H909" s="56"/>
    </row>
    <row r="910" spans="2:8" ht="12" customHeight="1">
      <c r="B910" s="56"/>
      <c r="F910" s="56"/>
      <c r="G910" s="56"/>
      <c r="H910" s="56"/>
    </row>
    <row r="911" spans="2:8" ht="12" customHeight="1">
      <c r="B911" s="56"/>
      <c r="F911" s="56"/>
      <c r="G911" s="56"/>
      <c r="H911" s="56"/>
    </row>
    <row r="912" spans="2:8" ht="12" customHeight="1">
      <c r="B912" s="56"/>
      <c r="F912" s="56"/>
      <c r="G912" s="56"/>
      <c r="H912" s="56"/>
    </row>
    <row r="913" spans="2:8" ht="12" customHeight="1">
      <c r="B913" s="56"/>
      <c r="F913" s="56"/>
      <c r="G913" s="56"/>
      <c r="H913" s="56"/>
    </row>
    <row r="914" spans="2:8" ht="12" customHeight="1">
      <c r="B914" s="56"/>
      <c r="F914" s="56"/>
      <c r="G914" s="56"/>
      <c r="H914" s="56"/>
    </row>
    <row r="915" spans="2:8" ht="12" customHeight="1">
      <c r="B915" s="56"/>
      <c r="F915" s="56"/>
      <c r="G915" s="56"/>
      <c r="H915" s="56"/>
    </row>
    <row r="916" spans="2:8" ht="12" customHeight="1">
      <c r="B916" s="56"/>
      <c r="F916" s="56"/>
      <c r="G916" s="56"/>
      <c r="H916" s="56"/>
    </row>
    <row r="917" spans="2:8" ht="12" customHeight="1">
      <c r="B917" s="56"/>
      <c r="F917" s="56"/>
      <c r="G917" s="56"/>
      <c r="H917" s="56"/>
    </row>
    <row r="918" spans="2:8" ht="12" customHeight="1">
      <c r="B918" s="56"/>
      <c r="F918" s="56"/>
      <c r="G918" s="56"/>
      <c r="H918" s="56"/>
    </row>
    <row r="919" spans="2:8" ht="12" customHeight="1">
      <c r="B919" s="56"/>
      <c r="F919" s="56"/>
      <c r="G919" s="56"/>
      <c r="H919" s="56"/>
    </row>
    <row r="920" spans="2:8" ht="12" customHeight="1">
      <c r="B920" s="56"/>
      <c r="F920" s="56"/>
      <c r="G920" s="56"/>
      <c r="H920" s="56"/>
    </row>
    <row r="921" spans="2:8" ht="12" customHeight="1">
      <c r="B921" s="56"/>
      <c r="F921" s="56"/>
      <c r="G921" s="56"/>
      <c r="H921" s="56"/>
    </row>
    <row r="922" spans="2:8" ht="12" customHeight="1">
      <c r="B922" s="56"/>
      <c r="F922" s="56"/>
      <c r="G922" s="56"/>
      <c r="H922" s="56"/>
    </row>
    <row r="923" spans="2:8" ht="12" customHeight="1">
      <c r="B923" s="56"/>
      <c r="F923" s="56"/>
      <c r="G923" s="56"/>
      <c r="H923" s="56"/>
    </row>
    <row r="924" spans="2:8" ht="12" customHeight="1">
      <c r="B924" s="56"/>
      <c r="F924" s="56"/>
      <c r="G924" s="56"/>
      <c r="H924" s="56"/>
    </row>
    <row r="925" spans="2:8" ht="12" customHeight="1">
      <c r="B925" s="56"/>
      <c r="F925" s="56"/>
      <c r="G925" s="56"/>
      <c r="H925" s="56"/>
    </row>
    <row r="926" spans="2:8" ht="12" customHeight="1">
      <c r="B926" s="56"/>
      <c r="F926" s="56"/>
      <c r="G926" s="56"/>
      <c r="H926" s="56"/>
    </row>
    <row r="927" spans="2:8" ht="12" customHeight="1">
      <c r="B927" s="56"/>
      <c r="F927" s="56"/>
      <c r="G927" s="56"/>
      <c r="H927" s="56"/>
    </row>
    <row r="928" spans="2:8" ht="12" customHeight="1">
      <c r="B928" s="56"/>
      <c r="F928" s="56"/>
      <c r="G928" s="56"/>
      <c r="H928" s="56"/>
    </row>
    <row r="929" spans="2:8" ht="12" customHeight="1">
      <c r="B929" s="56"/>
      <c r="F929" s="56"/>
      <c r="G929" s="56"/>
      <c r="H929" s="56"/>
    </row>
    <row r="930" spans="2:8" ht="12" customHeight="1">
      <c r="B930" s="56"/>
      <c r="F930" s="56"/>
      <c r="G930" s="56"/>
      <c r="H930" s="56"/>
    </row>
    <row r="931" spans="2:8" ht="12" customHeight="1">
      <c r="B931" s="56"/>
      <c r="F931" s="56"/>
      <c r="G931" s="56"/>
      <c r="H931" s="56"/>
    </row>
    <row r="932" spans="2:8" ht="12" customHeight="1">
      <c r="B932" s="56"/>
      <c r="F932" s="56"/>
      <c r="G932" s="56"/>
      <c r="H932" s="56"/>
    </row>
    <row r="933" spans="2:8" ht="12" customHeight="1">
      <c r="B933" s="56"/>
      <c r="F933" s="56"/>
      <c r="G933" s="56"/>
      <c r="H933" s="56"/>
    </row>
    <row r="934" spans="2:8" ht="12" customHeight="1">
      <c r="B934" s="56"/>
      <c r="F934" s="56"/>
      <c r="G934" s="56"/>
      <c r="H934" s="56"/>
    </row>
    <row r="935" spans="2:8" ht="12" customHeight="1">
      <c r="B935" s="56"/>
      <c r="F935" s="56"/>
      <c r="G935" s="56"/>
      <c r="H935" s="56"/>
    </row>
    <row r="936" spans="2:8" ht="12" customHeight="1">
      <c r="B936" s="56"/>
      <c r="F936" s="56"/>
      <c r="G936" s="56"/>
      <c r="H936" s="56"/>
    </row>
    <row r="937" spans="2:8" ht="12" customHeight="1">
      <c r="B937" s="56"/>
      <c r="F937" s="56"/>
      <c r="G937" s="56"/>
      <c r="H937" s="56"/>
    </row>
    <row r="938" spans="2:8" ht="12" customHeight="1">
      <c r="B938" s="56"/>
      <c r="F938" s="56"/>
      <c r="G938" s="56"/>
      <c r="H938" s="56"/>
    </row>
    <row r="939" spans="2:8" ht="12" customHeight="1">
      <c r="B939" s="56"/>
      <c r="F939" s="56"/>
      <c r="G939" s="56"/>
      <c r="H939" s="56"/>
    </row>
    <row r="940" spans="2:8" ht="12" customHeight="1">
      <c r="B940" s="56"/>
      <c r="F940" s="56"/>
      <c r="G940" s="56"/>
      <c r="H940" s="56"/>
    </row>
    <row r="941" spans="2:8" ht="12" customHeight="1">
      <c r="B941" s="56"/>
      <c r="F941" s="56"/>
      <c r="G941" s="56"/>
      <c r="H941" s="56"/>
    </row>
    <row r="942" spans="2:8" ht="12" customHeight="1">
      <c r="B942" s="56"/>
      <c r="F942" s="56"/>
      <c r="G942" s="56"/>
      <c r="H942" s="56"/>
    </row>
    <row r="943" spans="2:8" ht="12" customHeight="1">
      <c r="B943" s="56"/>
      <c r="F943" s="56"/>
      <c r="G943" s="56"/>
      <c r="H943" s="56"/>
    </row>
    <row r="944" spans="2:8" ht="12" customHeight="1">
      <c r="B944" s="56"/>
      <c r="F944" s="56"/>
      <c r="G944" s="56"/>
      <c r="H944" s="56"/>
    </row>
    <row r="945" spans="2:8" ht="12" customHeight="1">
      <c r="B945" s="56"/>
      <c r="F945" s="56"/>
      <c r="G945" s="56"/>
      <c r="H945" s="56"/>
    </row>
    <row r="946" spans="2:8" ht="12" customHeight="1">
      <c r="B946" s="56"/>
      <c r="F946" s="56"/>
      <c r="G946" s="56"/>
      <c r="H946" s="56"/>
    </row>
    <row r="947" spans="2:8" ht="12" customHeight="1">
      <c r="B947" s="56"/>
      <c r="F947" s="56"/>
      <c r="G947" s="56"/>
      <c r="H947" s="56"/>
    </row>
    <row r="948" spans="2:8" ht="12" customHeight="1">
      <c r="B948" s="56"/>
      <c r="F948" s="56"/>
      <c r="G948" s="56"/>
      <c r="H948" s="56"/>
    </row>
    <row r="949" spans="2:8" ht="12" customHeight="1">
      <c r="B949" s="56"/>
      <c r="F949" s="56"/>
      <c r="G949" s="56"/>
      <c r="H949" s="56"/>
    </row>
    <row r="950" spans="2:8" ht="12" customHeight="1">
      <c r="B950" s="56"/>
      <c r="F950" s="56"/>
      <c r="G950" s="56"/>
      <c r="H950" s="56"/>
    </row>
    <row r="951" spans="2:8" ht="12" customHeight="1">
      <c r="B951" s="56"/>
      <c r="F951" s="56"/>
      <c r="G951" s="56"/>
      <c r="H951" s="56"/>
    </row>
    <row r="952" spans="2:8" ht="12" customHeight="1">
      <c r="B952" s="56"/>
      <c r="F952" s="56"/>
      <c r="G952" s="56"/>
      <c r="H952" s="56"/>
    </row>
    <row r="953" spans="2:8" ht="12" customHeight="1">
      <c r="B953" s="56"/>
      <c r="F953" s="56"/>
      <c r="G953" s="56"/>
      <c r="H953" s="56"/>
    </row>
    <row r="954" spans="2:8" ht="12" customHeight="1">
      <c r="B954" s="56"/>
      <c r="F954" s="56"/>
      <c r="G954" s="56"/>
      <c r="H954" s="56"/>
    </row>
    <row r="955" spans="2:8" ht="12" customHeight="1">
      <c r="B955" s="56"/>
      <c r="F955" s="56"/>
      <c r="G955" s="56"/>
      <c r="H955" s="56"/>
    </row>
    <row r="956" spans="2:8" ht="12" customHeight="1">
      <c r="B956" s="56"/>
      <c r="F956" s="56"/>
      <c r="G956" s="56"/>
      <c r="H956" s="56"/>
    </row>
    <row r="957" spans="2:8" ht="12" customHeight="1">
      <c r="B957" s="56"/>
      <c r="F957" s="56"/>
      <c r="G957" s="56"/>
      <c r="H957" s="56"/>
    </row>
    <row r="958" spans="2:8" ht="12" customHeight="1">
      <c r="B958" s="56"/>
      <c r="F958" s="56"/>
      <c r="G958" s="56"/>
      <c r="H958" s="56"/>
    </row>
    <row r="959" spans="2:8" ht="12" customHeight="1">
      <c r="B959" s="56"/>
      <c r="F959" s="56"/>
      <c r="G959" s="56"/>
      <c r="H959" s="56"/>
    </row>
    <row r="960" spans="2:8" ht="12" customHeight="1">
      <c r="B960" s="56"/>
      <c r="F960" s="56"/>
      <c r="G960" s="56"/>
      <c r="H960" s="56"/>
    </row>
    <row r="961" spans="2:8" ht="12" customHeight="1">
      <c r="B961" s="56"/>
      <c r="F961" s="56"/>
      <c r="G961" s="56"/>
      <c r="H961" s="56"/>
    </row>
    <row r="962" spans="2:8" ht="12" customHeight="1">
      <c r="B962" s="56"/>
      <c r="F962" s="56"/>
      <c r="G962" s="56"/>
      <c r="H962" s="56"/>
    </row>
    <row r="963" spans="2:8" ht="12" customHeight="1">
      <c r="B963" s="56"/>
      <c r="F963" s="56"/>
      <c r="G963" s="56"/>
      <c r="H963" s="56"/>
    </row>
    <row r="964" spans="2:8" ht="12" customHeight="1">
      <c r="B964" s="56"/>
      <c r="F964" s="56"/>
      <c r="G964" s="56"/>
      <c r="H964" s="56"/>
    </row>
    <row r="965" spans="2:8" ht="12" customHeight="1">
      <c r="B965" s="56"/>
      <c r="F965" s="56"/>
      <c r="G965" s="56"/>
      <c r="H965" s="56"/>
    </row>
    <row r="966" spans="2:8" ht="12" customHeight="1">
      <c r="B966" s="56"/>
      <c r="F966" s="56"/>
      <c r="G966" s="56"/>
      <c r="H966" s="56"/>
    </row>
    <row r="967" spans="2:8" ht="12" customHeight="1">
      <c r="B967" s="56"/>
      <c r="F967" s="56"/>
      <c r="G967" s="56"/>
      <c r="H967" s="56"/>
    </row>
    <row r="968" spans="2:8" ht="12" customHeight="1">
      <c r="B968" s="56"/>
      <c r="F968" s="56"/>
      <c r="G968" s="56"/>
      <c r="H968" s="56"/>
    </row>
    <row r="969" spans="2:8" ht="12" customHeight="1">
      <c r="B969" s="56"/>
      <c r="F969" s="56"/>
      <c r="G969" s="56"/>
      <c r="H969" s="56"/>
    </row>
    <row r="970" spans="2:8" ht="12" customHeight="1">
      <c r="B970" s="56"/>
      <c r="F970" s="56"/>
      <c r="G970" s="56"/>
      <c r="H970" s="56"/>
    </row>
    <row r="971" spans="2:8" ht="12" customHeight="1">
      <c r="B971" s="56"/>
      <c r="F971" s="56"/>
      <c r="G971" s="56"/>
      <c r="H971" s="56"/>
    </row>
    <row r="972" spans="2:8" ht="12" customHeight="1">
      <c r="B972" s="56"/>
      <c r="F972" s="56"/>
      <c r="G972" s="56"/>
      <c r="H972" s="56"/>
    </row>
    <row r="973" spans="2:8" ht="12" customHeight="1">
      <c r="B973" s="56"/>
      <c r="F973" s="56"/>
      <c r="G973" s="56"/>
      <c r="H973" s="56"/>
    </row>
    <row r="974" spans="2:8" ht="12" customHeight="1">
      <c r="B974" s="56"/>
      <c r="F974" s="56"/>
      <c r="G974" s="56"/>
      <c r="H974" s="56"/>
    </row>
    <row r="975" spans="2:8" ht="12" customHeight="1">
      <c r="B975" s="56"/>
      <c r="F975" s="56"/>
      <c r="G975" s="56"/>
      <c r="H975" s="56"/>
    </row>
    <row r="976" spans="2:8" ht="12" customHeight="1">
      <c r="B976" s="56"/>
      <c r="F976" s="56"/>
      <c r="G976" s="56"/>
      <c r="H976" s="56"/>
    </row>
    <row r="977" spans="2:8" ht="12" customHeight="1">
      <c r="B977" s="56"/>
      <c r="F977" s="56"/>
      <c r="G977" s="56"/>
      <c r="H977" s="56"/>
    </row>
    <row r="978" spans="2:8" ht="12" customHeight="1">
      <c r="B978" s="56"/>
      <c r="F978" s="56"/>
      <c r="G978" s="56"/>
      <c r="H978" s="56"/>
    </row>
    <row r="979" spans="2:8" ht="12" customHeight="1">
      <c r="B979" s="56"/>
      <c r="F979" s="56"/>
      <c r="G979" s="56"/>
      <c r="H979" s="56"/>
    </row>
    <row r="980" spans="2:8" ht="12" customHeight="1">
      <c r="B980" s="56"/>
      <c r="F980" s="56"/>
      <c r="G980" s="56"/>
      <c r="H980" s="56"/>
    </row>
    <row r="981" spans="2:8" ht="12" customHeight="1">
      <c r="B981" s="56"/>
      <c r="F981" s="56"/>
      <c r="G981" s="56"/>
      <c r="H981" s="56"/>
    </row>
    <row r="982" spans="2:8" ht="12" customHeight="1">
      <c r="B982" s="56"/>
      <c r="F982" s="56"/>
      <c r="G982" s="56"/>
      <c r="H982" s="56"/>
    </row>
    <row r="983" spans="2:8" ht="12" customHeight="1">
      <c r="B983" s="56"/>
      <c r="F983" s="56"/>
      <c r="G983" s="56"/>
      <c r="H983" s="56"/>
    </row>
    <row r="984" spans="2:8" ht="12" customHeight="1">
      <c r="B984" s="56"/>
      <c r="F984" s="56"/>
      <c r="G984" s="56"/>
      <c r="H984" s="56"/>
    </row>
    <row r="985" spans="2:8" ht="12" customHeight="1">
      <c r="B985" s="56"/>
      <c r="F985" s="56"/>
      <c r="G985" s="56"/>
      <c r="H985" s="56"/>
    </row>
    <row r="986" spans="2:8" ht="12" customHeight="1">
      <c r="B986" s="56"/>
      <c r="F986" s="56"/>
      <c r="G986" s="56"/>
      <c r="H986" s="56"/>
    </row>
    <row r="987" spans="2:8" ht="12" customHeight="1">
      <c r="B987" s="56"/>
      <c r="F987" s="56"/>
      <c r="G987" s="56"/>
      <c r="H987" s="56"/>
    </row>
    <row r="988" spans="2:8" ht="12" customHeight="1">
      <c r="B988" s="56"/>
      <c r="F988" s="56"/>
      <c r="G988" s="56"/>
      <c r="H988" s="56"/>
    </row>
    <row r="989" spans="2:8" ht="12" customHeight="1">
      <c r="B989" s="56"/>
      <c r="F989" s="56"/>
      <c r="G989" s="56"/>
      <c r="H989" s="56"/>
    </row>
    <row r="990" spans="2:8" ht="12" customHeight="1">
      <c r="B990" s="56"/>
      <c r="F990" s="56"/>
      <c r="G990" s="56"/>
      <c r="H990" s="56"/>
    </row>
    <row r="991" spans="2:8" ht="12" customHeight="1">
      <c r="B991" s="56"/>
      <c r="F991" s="56"/>
      <c r="G991" s="56"/>
      <c r="H991" s="56"/>
    </row>
    <row r="992" spans="2:8" ht="12" customHeight="1">
      <c r="B992" s="56"/>
      <c r="F992" s="56"/>
      <c r="G992" s="56"/>
      <c r="H992" s="56"/>
    </row>
    <row r="993" spans="2:8" ht="12" customHeight="1">
      <c r="B993" s="56"/>
      <c r="F993" s="56"/>
      <c r="G993" s="56"/>
      <c r="H993" s="56"/>
    </row>
    <row r="994" spans="2:8" ht="12" customHeight="1">
      <c r="B994" s="56"/>
      <c r="F994" s="56"/>
      <c r="G994" s="56"/>
      <c r="H994" s="56"/>
    </row>
    <row r="995" spans="2:8" ht="12" customHeight="1">
      <c r="B995" s="56"/>
      <c r="F995" s="56"/>
      <c r="G995" s="56"/>
      <c r="H995" s="56"/>
    </row>
    <row r="996" spans="2:8" ht="12" customHeight="1">
      <c r="B996" s="56"/>
      <c r="F996" s="56"/>
      <c r="G996" s="56"/>
      <c r="H996" s="56"/>
    </row>
    <row r="997" spans="2:8" ht="12" customHeight="1">
      <c r="B997" s="56"/>
      <c r="F997" s="56"/>
      <c r="G997" s="56"/>
      <c r="H997" s="56"/>
    </row>
    <row r="998" spans="2:8" ht="12" customHeight="1">
      <c r="B998" s="56"/>
      <c r="F998" s="56"/>
      <c r="G998" s="56"/>
      <c r="H998" s="56"/>
    </row>
    <row r="999" spans="2:8" ht="12" customHeight="1">
      <c r="B999" s="56"/>
      <c r="F999" s="56"/>
      <c r="G999" s="56"/>
      <c r="H999" s="56"/>
    </row>
    <row r="1000" spans="2:8" ht="12" customHeight="1">
      <c r="B1000" s="56"/>
      <c r="F1000" s="56"/>
      <c r="G1000" s="56"/>
      <c r="H1000" s="56"/>
    </row>
  </sheetData>
  <autoFilter ref="A3:V3" xr:uid="{00000000-0001-0000-02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V22">
      <sortCondition descending="1" ref="F3"/>
    </sortState>
  </autoFilter>
  <mergeCells count="8">
    <mergeCell ref="Q3:R3"/>
    <mergeCell ref="S3:T3"/>
    <mergeCell ref="U3:V3"/>
    <mergeCell ref="A1:H2"/>
    <mergeCell ref="I3:J3"/>
    <mergeCell ref="K3:L3"/>
    <mergeCell ref="M3:N3"/>
    <mergeCell ref="O3:P3"/>
  </mergeCells>
  <pageMargins left="0.75" right="0.75" top="0.98402777777777772" bottom="0.9840277777777777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008"/>
  <sheetViews>
    <sheetView tabSelected="1" zoomScale="86" zoomScaleNormal="86" workbookViewId="0">
      <selection activeCell="J68" sqref="J68"/>
    </sheetView>
  </sheetViews>
  <sheetFormatPr defaultColWidth="14.453125" defaultRowHeight="15" customHeight="1"/>
  <cols>
    <col min="1" max="2" width="4.453125" customWidth="1"/>
    <col min="3" max="3" width="22" customWidth="1"/>
    <col min="4" max="4" width="9.26953125" customWidth="1"/>
    <col min="5" max="5" width="7.81640625" customWidth="1"/>
    <col min="6" max="6" width="6.7265625" customWidth="1"/>
    <col min="7" max="7" width="7.08984375" customWidth="1"/>
    <col min="8" max="8" width="8.453125" customWidth="1"/>
    <col min="9" max="9" width="8" customWidth="1"/>
    <col min="10" max="10" width="6.26953125" customWidth="1"/>
    <col min="11" max="11" width="7.81640625" customWidth="1"/>
    <col min="12" max="12" width="6.26953125" customWidth="1"/>
    <col min="13" max="13" width="7.81640625" customWidth="1"/>
    <col min="14" max="14" width="6.26953125" customWidth="1"/>
    <col min="15" max="15" width="7.81640625" customWidth="1"/>
    <col min="16" max="16" width="6.26953125" customWidth="1"/>
    <col min="17" max="17" width="7.81640625" customWidth="1"/>
    <col min="18" max="18" width="6.26953125" customWidth="1"/>
    <col min="19" max="19" width="12.54296875" customWidth="1"/>
    <col min="20" max="20" width="6.26953125" customWidth="1"/>
    <col min="21" max="21" width="7.81640625" customWidth="1"/>
    <col min="22" max="22" width="6.26953125" customWidth="1"/>
    <col min="23" max="23" width="7.7265625" customWidth="1"/>
    <col min="24" max="24" width="6.26953125" customWidth="1"/>
    <col min="25" max="25" width="7.81640625" customWidth="1"/>
    <col min="26" max="26" width="6.26953125" customWidth="1"/>
    <col min="27" max="27" width="7.81640625" customWidth="1"/>
    <col min="28" max="28" width="6.26953125" customWidth="1"/>
    <col min="29" max="29" width="7.81640625" customWidth="1"/>
    <col min="30" max="30" width="6.26953125" customWidth="1"/>
    <col min="31" max="31" width="8.26953125" customWidth="1"/>
    <col min="32" max="32" width="6.26953125" customWidth="1"/>
    <col min="33" max="33" width="7.81640625" customWidth="1"/>
    <col min="34" max="34" width="6.26953125" customWidth="1"/>
    <col min="35" max="35" width="7.81640625" customWidth="1"/>
    <col min="36" max="52" width="6.26953125" customWidth="1"/>
    <col min="53" max="58" width="6.7265625" customWidth="1"/>
  </cols>
  <sheetData>
    <row r="1" spans="1:58" ht="15.75" customHeight="1">
      <c r="A1" s="252" t="s">
        <v>106</v>
      </c>
      <c r="B1" s="241"/>
      <c r="C1" s="241"/>
      <c r="D1" s="241"/>
      <c r="E1" s="241"/>
      <c r="F1" s="241"/>
      <c r="G1" s="241"/>
      <c r="H1" s="24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  <c r="W1" s="35" t="s">
        <v>53</v>
      </c>
      <c r="X1" s="35" t="s">
        <v>54</v>
      </c>
      <c r="Y1" s="35" t="s">
        <v>53</v>
      </c>
      <c r="Z1" s="35" t="s">
        <v>54</v>
      </c>
      <c r="AA1" s="35" t="s">
        <v>53</v>
      </c>
      <c r="AB1" s="35" t="s">
        <v>54</v>
      </c>
      <c r="AC1" s="35" t="s">
        <v>53</v>
      </c>
      <c r="AD1" s="35" t="s">
        <v>54</v>
      </c>
      <c r="AE1" s="35" t="s">
        <v>53</v>
      </c>
      <c r="AF1" s="35" t="s">
        <v>54</v>
      </c>
      <c r="AG1" s="35" t="s">
        <v>53</v>
      </c>
      <c r="AH1" s="35" t="s">
        <v>54</v>
      </c>
      <c r="AI1" s="35" t="s">
        <v>53</v>
      </c>
      <c r="AJ1" s="35" t="s">
        <v>54</v>
      </c>
      <c r="AK1" s="35" t="s">
        <v>53</v>
      </c>
      <c r="AL1" s="35" t="s">
        <v>54</v>
      </c>
      <c r="AM1" s="35" t="s">
        <v>53</v>
      </c>
      <c r="AN1" s="35" t="s">
        <v>54</v>
      </c>
      <c r="AO1" s="35" t="s">
        <v>53</v>
      </c>
      <c r="AP1" s="35" t="s">
        <v>54</v>
      </c>
      <c r="AQ1" s="35" t="s">
        <v>53</v>
      </c>
      <c r="AR1" s="35" t="s">
        <v>54</v>
      </c>
      <c r="AS1" s="35" t="s">
        <v>53</v>
      </c>
      <c r="AT1" s="35" t="s">
        <v>54</v>
      </c>
      <c r="AU1" s="35" t="s">
        <v>53</v>
      </c>
      <c r="AV1" s="35" t="s">
        <v>54</v>
      </c>
      <c r="AW1" s="35" t="s">
        <v>53</v>
      </c>
      <c r="AX1" s="35" t="s">
        <v>54</v>
      </c>
      <c r="AY1" s="35" t="s">
        <v>53</v>
      </c>
      <c r="AZ1" s="35" t="s">
        <v>54</v>
      </c>
      <c r="BA1" s="35" t="s">
        <v>53</v>
      </c>
      <c r="BB1" s="35" t="s">
        <v>54</v>
      </c>
      <c r="BC1" s="35" t="s">
        <v>53</v>
      </c>
      <c r="BD1" s="35" t="s">
        <v>54</v>
      </c>
      <c r="BE1" s="35" t="s">
        <v>53</v>
      </c>
      <c r="BF1" s="35" t="s">
        <v>54</v>
      </c>
    </row>
    <row r="2" spans="1:58" ht="15.75" customHeight="1">
      <c r="A2" s="243"/>
      <c r="B2" s="244"/>
      <c r="C2" s="244"/>
      <c r="D2" s="244"/>
      <c r="E2" s="244"/>
      <c r="F2" s="244"/>
      <c r="G2" s="244"/>
      <c r="H2" s="245"/>
      <c r="I2" s="35">
        <v>18</v>
      </c>
      <c r="J2" s="36">
        <v>1</v>
      </c>
      <c r="K2" s="35">
        <v>13</v>
      </c>
      <c r="L2" s="36">
        <v>0.8</v>
      </c>
      <c r="M2" s="35">
        <v>15</v>
      </c>
      <c r="N2" s="36">
        <v>0.8</v>
      </c>
      <c r="O2" s="35"/>
      <c r="P2" s="36"/>
      <c r="Q2" s="35"/>
      <c r="R2" s="36"/>
      <c r="S2" s="35"/>
      <c r="T2" s="36"/>
      <c r="U2" s="35"/>
      <c r="V2" s="36"/>
      <c r="W2" s="35"/>
      <c r="X2" s="36"/>
      <c r="Y2" s="35"/>
      <c r="Z2" s="36"/>
      <c r="AA2" s="35"/>
      <c r="AB2" s="36"/>
      <c r="AC2" s="35"/>
      <c r="AD2" s="36"/>
      <c r="AE2" s="35"/>
      <c r="AF2" s="36"/>
      <c r="AG2" s="35"/>
      <c r="AH2" s="36"/>
      <c r="AI2" s="35"/>
      <c r="AJ2" s="36"/>
      <c r="AK2" s="35"/>
      <c r="AL2" s="36"/>
      <c r="AM2" s="35"/>
      <c r="AN2" s="35"/>
      <c r="AO2" s="35"/>
      <c r="AP2" s="35"/>
      <c r="AQ2" s="35"/>
      <c r="AR2" s="36"/>
      <c r="AS2" s="35"/>
      <c r="AT2" s="36"/>
      <c r="AU2" s="35"/>
      <c r="AV2" s="36"/>
      <c r="AW2" s="35"/>
      <c r="AX2" s="36"/>
      <c r="AY2" s="35"/>
      <c r="AZ2" s="36"/>
      <c r="BA2" s="35"/>
      <c r="BB2" s="36"/>
      <c r="BC2" s="35"/>
      <c r="BD2" s="36"/>
      <c r="BE2" s="35"/>
      <c r="BF2" s="36"/>
    </row>
    <row r="3" spans="1:58" ht="30" customHeight="1">
      <c r="A3" s="37" t="s">
        <v>55</v>
      </c>
      <c r="B3" s="37" t="s">
        <v>56</v>
      </c>
      <c r="C3" s="80" t="s">
        <v>107</v>
      </c>
      <c r="D3" s="80" t="s">
        <v>58</v>
      </c>
      <c r="E3" s="80" t="s">
        <v>59</v>
      </c>
      <c r="F3" s="80" t="s">
        <v>60</v>
      </c>
      <c r="G3" s="39" t="s">
        <v>452</v>
      </c>
      <c r="H3" s="39" t="s">
        <v>450</v>
      </c>
      <c r="I3" s="251" t="s">
        <v>454</v>
      </c>
      <c r="J3" s="239"/>
      <c r="K3" s="251" t="s">
        <v>457</v>
      </c>
      <c r="L3" s="239"/>
      <c r="M3" s="251" t="s">
        <v>468</v>
      </c>
      <c r="N3" s="239"/>
      <c r="O3" s="251"/>
      <c r="P3" s="239"/>
      <c r="Q3" s="251"/>
      <c r="R3" s="239"/>
      <c r="S3" s="251"/>
      <c r="T3" s="239"/>
      <c r="U3" s="251"/>
      <c r="V3" s="239"/>
      <c r="W3" s="251"/>
      <c r="X3" s="239"/>
      <c r="Y3" s="251"/>
      <c r="Z3" s="239"/>
      <c r="AA3" s="251"/>
      <c r="AB3" s="239"/>
      <c r="AC3" s="251"/>
      <c r="AD3" s="239"/>
      <c r="AE3" s="251"/>
      <c r="AF3" s="239"/>
      <c r="AG3" s="251"/>
      <c r="AH3" s="239"/>
      <c r="AI3" s="251"/>
      <c r="AJ3" s="239"/>
      <c r="AK3" s="251"/>
      <c r="AL3" s="239"/>
      <c r="AM3" s="251"/>
      <c r="AN3" s="239"/>
      <c r="AO3" s="251"/>
      <c r="AP3" s="239"/>
      <c r="AQ3" s="251"/>
      <c r="AR3" s="239"/>
      <c r="AS3" s="251"/>
      <c r="AT3" s="239"/>
      <c r="AU3" s="251"/>
      <c r="AV3" s="239"/>
      <c r="AW3" s="251"/>
      <c r="AX3" s="239"/>
      <c r="AY3" s="251"/>
      <c r="AZ3" s="239"/>
      <c r="BA3" s="251"/>
      <c r="BB3" s="239"/>
      <c r="BC3" s="251"/>
      <c r="BD3" s="239"/>
      <c r="BE3" s="251"/>
      <c r="BF3" s="239"/>
    </row>
    <row r="4" spans="1:58" ht="12" customHeight="1">
      <c r="A4" s="81">
        <v>1</v>
      </c>
      <c r="B4" s="81">
        <v>1</v>
      </c>
      <c r="C4" s="81" t="s">
        <v>113</v>
      </c>
      <c r="D4" s="82" t="s">
        <v>114</v>
      </c>
      <c r="E4" s="42" t="s">
        <v>115</v>
      </c>
      <c r="F4" s="43">
        <f>G4+H4</f>
        <v>584</v>
      </c>
      <c r="G4" s="84">
        <f>J4+L4+N4+P4+R4+T4+V4+X4+Z4+AB4+AD4+AF4+AH4+AJ4+AL4</f>
        <v>200</v>
      </c>
      <c r="H4" s="85">
        <v>384</v>
      </c>
      <c r="I4" s="218" t="s">
        <v>20</v>
      </c>
      <c r="J4" s="158">
        <v>40</v>
      </c>
      <c r="K4" s="61" t="s">
        <v>10</v>
      </c>
      <c r="L4" s="163">
        <v>80</v>
      </c>
      <c r="M4" s="61" t="s">
        <v>10</v>
      </c>
      <c r="N4" s="163">
        <v>80</v>
      </c>
      <c r="O4" s="205"/>
      <c r="P4" s="158"/>
      <c r="Q4" s="184"/>
      <c r="R4" s="46"/>
      <c r="S4" s="47"/>
      <c r="T4" s="158"/>
      <c r="U4" s="205"/>
      <c r="V4" s="158"/>
      <c r="W4" s="184"/>
      <c r="X4" s="163"/>
      <c r="Y4" s="184"/>
      <c r="Z4" s="46"/>
      <c r="AA4" s="48"/>
      <c r="AB4" s="46"/>
      <c r="AC4" s="49"/>
      <c r="AD4" s="46"/>
      <c r="AE4" s="49"/>
      <c r="AF4" s="86"/>
      <c r="AG4" s="49"/>
      <c r="AH4" s="46"/>
      <c r="AI4" s="49"/>
      <c r="AJ4" s="46"/>
      <c r="AK4" s="49"/>
      <c r="AL4" s="86"/>
      <c r="AM4" s="49"/>
      <c r="AN4" s="46"/>
      <c r="AO4" s="49"/>
      <c r="AP4" s="46"/>
      <c r="AQ4" s="49"/>
      <c r="AR4" s="46"/>
      <c r="AS4" s="49"/>
      <c r="AT4" s="46"/>
      <c r="AU4" s="49"/>
      <c r="AV4" s="46"/>
      <c r="AW4" s="49"/>
      <c r="AX4" s="46"/>
      <c r="AY4" s="49"/>
      <c r="AZ4" s="46"/>
      <c r="BA4" s="49"/>
      <c r="BB4" s="46"/>
      <c r="BC4" s="49"/>
      <c r="BD4" s="46"/>
      <c r="BE4" s="49"/>
      <c r="BF4" s="46"/>
    </row>
    <row r="5" spans="1:58" ht="12" customHeight="1">
      <c r="A5" s="81">
        <v>2</v>
      </c>
      <c r="B5" s="81">
        <v>2</v>
      </c>
      <c r="C5" s="82" t="s">
        <v>108</v>
      </c>
      <c r="D5" s="82" t="s">
        <v>109</v>
      </c>
      <c r="E5" s="83" t="s">
        <v>443</v>
      </c>
      <c r="F5" s="43">
        <f>G5+H5</f>
        <v>540</v>
      </c>
      <c r="G5" s="84">
        <f>J5+L5+N5+P5+R5+T5+V5+X5+Z5+AB5+AD5+AF5+AH5+AJ5+AL5</f>
        <v>64</v>
      </c>
      <c r="H5" s="85">
        <v>476</v>
      </c>
      <c r="I5" s="184"/>
      <c r="J5" s="163"/>
      <c r="K5" s="184"/>
      <c r="L5" s="163"/>
      <c r="M5" s="64" t="s">
        <v>16</v>
      </c>
      <c r="N5" s="46">
        <v>64</v>
      </c>
      <c r="O5" s="160"/>
      <c r="P5" s="158"/>
      <c r="Q5" s="160"/>
      <c r="R5" s="163"/>
      <c r="S5" s="47"/>
      <c r="T5" s="158"/>
      <c r="U5" s="48"/>
      <c r="V5" s="163"/>
      <c r="W5" s="184"/>
      <c r="X5" s="163"/>
      <c r="Y5" s="49"/>
      <c r="Z5" s="46"/>
      <c r="AA5" s="49"/>
      <c r="AB5" s="46"/>
      <c r="AC5" s="49"/>
      <c r="AD5" s="46"/>
      <c r="AE5" s="49"/>
      <c r="AF5" s="46"/>
      <c r="AG5" s="48"/>
      <c r="AH5" s="46"/>
      <c r="AI5" s="49"/>
      <c r="AJ5" s="86"/>
      <c r="AK5" s="49"/>
      <c r="AL5" s="86"/>
      <c r="AM5" s="49"/>
      <c r="AN5" s="46"/>
      <c r="AO5" s="49"/>
      <c r="AP5" s="46"/>
      <c r="AQ5" s="49"/>
      <c r="AR5" s="46"/>
      <c r="AS5" s="49"/>
      <c r="AT5" s="46"/>
      <c r="AU5" s="49"/>
      <c r="AV5" s="46"/>
      <c r="AW5" s="49"/>
      <c r="AX5" s="46"/>
      <c r="AY5" s="49"/>
      <c r="AZ5" s="46"/>
      <c r="BA5" s="49"/>
      <c r="BB5" s="46"/>
      <c r="BC5" s="49"/>
      <c r="BD5" s="46"/>
      <c r="BE5" s="49"/>
      <c r="BF5" s="46"/>
    </row>
    <row r="6" spans="1:58" ht="12" customHeight="1">
      <c r="A6" s="81">
        <v>3</v>
      </c>
      <c r="B6" s="81">
        <v>3</v>
      </c>
      <c r="C6" s="82" t="s">
        <v>111</v>
      </c>
      <c r="D6" s="82" t="s">
        <v>112</v>
      </c>
      <c r="E6" s="83" t="s">
        <v>67</v>
      </c>
      <c r="F6" s="43">
        <f>G6+H6</f>
        <v>381.4</v>
      </c>
      <c r="G6" s="84">
        <f>J6+L6+N6+P6+R6+T6+V6+X6+Z6+AB6+AD6+AF6+AH6+AJ6+AL6</f>
        <v>144</v>
      </c>
      <c r="H6" s="85">
        <v>237.4</v>
      </c>
      <c r="I6" s="64" t="s">
        <v>16</v>
      </c>
      <c r="J6" s="163">
        <v>80</v>
      </c>
      <c r="K6" s="218" t="s">
        <v>20</v>
      </c>
      <c r="L6" s="158">
        <v>32</v>
      </c>
      <c r="M6" s="218" t="s">
        <v>20</v>
      </c>
      <c r="N6" s="158">
        <v>32</v>
      </c>
      <c r="O6" s="184"/>
      <c r="P6" s="163"/>
      <c r="Q6" s="48"/>
      <c r="R6" s="164"/>
      <c r="S6" s="45"/>
      <c r="T6" s="158"/>
      <c r="U6" s="184"/>
      <c r="V6" s="163"/>
      <c r="W6" s="184"/>
      <c r="X6" s="163"/>
      <c r="Y6" s="205"/>
      <c r="Z6" s="46"/>
      <c r="AA6" s="49"/>
      <c r="AB6" s="46"/>
      <c r="AC6" s="49"/>
      <c r="AD6" s="46"/>
      <c r="AE6" s="49"/>
      <c r="AF6" s="86"/>
      <c r="AG6" s="49"/>
      <c r="AH6" s="46"/>
      <c r="AI6" s="49"/>
      <c r="AJ6" s="46"/>
      <c r="AK6" s="49"/>
      <c r="AL6" s="86"/>
      <c r="AM6" s="49"/>
      <c r="AN6" s="46"/>
      <c r="AO6" s="49"/>
      <c r="AP6" s="46"/>
      <c r="AQ6" s="49"/>
      <c r="AR6" s="46"/>
      <c r="AS6" s="49"/>
      <c r="AT6" s="46"/>
      <c r="AU6" s="49"/>
      <c r="AV6" s="46"/>
      <c r="AW6" s="49"/>
      <c r="AX6" s="46"/>
      <c r="AY6" s="49"/>
      <c r="AZ6" s="46"/>
      <c r="BA6" s="49"/>
      <c r="BB6" s="46"/>
      <c r="BC6" s="49"/>
      <c r="BD6" s="46"/>
      <c r="BE6" s="49"/>
      <c r="BF6" s="46"/>
    </row>
    <row r="7" spans="1:58" ht="12.75" customHeight="1">
      <c r="A7" s="81">
        <v>4</v>
      </c>
      <c r="B7" s="81">
        <v>4</v>
      </c>
      <c r="C7" s="88" t="s">
        <v>125</v>
      </c>
      <c r="D7" s="82" t="s">
        <v>126</v>
      </c>
      <c r="E7" s="42" t="s">
        <v>440</v>
      </c>
      <c r="F7" s="43">
        <f>G7+H7</f>
        <v>330</v>
      </c>
      <c r="G7" s="84">
        <f>J7+L7+N7+P7+R7+T7+V7+X7+Z7+AB7+AD7+AF7+AH7+AJ7+AL7</f>
        <v>20</v>
      </c>
      <c r="H7" s="85">
        <v>310</v>
      </c>
      <c r="I7" s="70" t="s">
        <v>23</v>
      </c>
      <c r="J7" s="158">
        <v>20</v>
      </c>
      <c r="K7" s="184"/>
      <c r="L7" s="163"/>
      <c r="M7" s="184"/>
      <c r="N7" s="163"/>
      <c r="O7" s="184"/>
      <c r="P7" s="163"/>
      <c r="Q7" s="184"/>
      <c r="R7" s="163"/>
      <c r="S7" s="45"/>
      <c r="T7" s="158"/>
      <c r="U7" s="205"/>
      <c r="V7" s="158"/>
      <c r="W7" s="184"/>
      <c r="X7" s="163"/>
      <c r="Y7" s="48"/>
      <c r="Z7" s="46"/>
      <c r="AA7" s="49"/>
      <c r="AB7" s="46"/>
      <c r="AC7" s="49"/>
      <c r="AD7" s="46"/>
      <c r="AE7" s="49"/>
      <c r="AF7" s="86"/>
      <c r="AG7" s="49"/>
      <c r="AH7" s="46"/>
      <c r="AI7" s="49"/>
      <c r="AJ7" s="46"/>
      <c r="AK7" s="49"/>
      <c r="AL7" s="86"/>
      <c r="AM7" s="49"/>
      <c r="AN7" s="46"/>
      <c r="AO7" s="49"/>
      <c r="AP7" s="46"/>
      <c r="AQ7" s="49"/>
      <c r="AR7" s="46"/>
      <c r="AS7" s="49"/>
      <c r="AT7" s="46"/>
      <c r="AU7" s="49"/>
      <c r="AV7" s="46"/>
      <c r="AW7" s="49"/>
      <c r="AX7" s="46"/>
      <c r="AY7" s="49"/>
      <c r="AZ7" s="46"/>
      <c r="BA7" s="49"/>
      <c r="BB7" s="46"/>
      <c r="BC7" s="49"/>
      <c r="BD7" s="46"/>
      <c r="BE7" s="49"/>
      <c r="BF7" s="46"/>
    </row>
    <row r="8" spans="1:58" ht="12" customHeight="1">
      <c r="A8" s="81">
        <v>5</v>
      </c>
      <c r="B8" s="81">
        <v>5</v>
      </c>
      <c r="C8" s="81" t="s">
        <v>118</v>
      </c>
      <c r="D8" s="82" t="s">
        <v>119</v>
      </c>
      <c r="E8" s="83" t="s">
        <v>67</v>
      </c>
      <c r="F8" s="43">
        <f>G8+H8</f>
        <v>307.5</v>
      </c>
      <c r="G8" s="84">
        <f>J8+L8+N8+P8+R8+T8+V8+X8+Z8+AB8+AD8+AF8+AH8+AJ8+AL8</f>
        <v>40</v>
      </c>
      <c r="H8" s="85">
        <v>267.5</v>
      </c>
      <c r="I8" s="76" t="s">
        <v>29</v>
      </c>
      <c r="J8" s="158">
        <v>8</v>
      </c>
      <c r="K8" s="70" t="s">
        <v>23</v>
      </c>
      <c r="L8" s="164">
        <v>16</v>
      </c>
      <c r="M8" s="219" t="s">
        <v>23</v>
      </c>
      <c r="N8" s="46">
        <v>16</v>
      </c>
      <c r="O8" s="205"/>
      <c r="P8" s="158"/>
      <c r="Q8" s="205"/>
      <c r="R8" s="164"/>
      <c r="S8" s="45"/>
      <c r="T8" s="158"/>
      <c r="U8" s="184"/>
      <c r="V8" s="163"/>
      <c r="W8" s="48"/>
      <c r="X8" s="46"/>
      <c r="Y8" s="184"/>
      <c r="Z8" s="46"/>
      <c r="AA8" s="49"/>
      <c r="AB8" s="46"/>
      <c r="AC8" s="49"/>
      <c r="AD8" s="46"/>
      <c r="AE8" s="49"/>
      <c r="AF8" s="86"/>
      <c r="AG8" s="49"/>
      <c r="AH8" s="46"/>
      <c r="AI8" s="48"/>
      <c r="AJ8" s="46"/>
      <c r="AK8" s="49"/>
      <c r="AL8" s="86"/>
      <c r="AM8" s="49"/>
      <c r="AN8" s="46"/>
      <c r="AO8" s="49"/>
      <c r="AP8" s="46"/>
      <c r="AQ8" s="49"/>
      <c r="AR8" s="46"/>
      <c r="AS8" s="49"/>
      <c r="AT8" s="46"/>
      <c r="AU8" s="49"/>
      <c r="AV8" s="46"/>
      <c r="AW8" s="49"/>
      <c r="AX8" s="46"/>
      <c r="AY8" s="49"/>
      <c r="AZ8" s="46"/>
      <c r="BA8" s="49"/>
      <c r="BB8" s="46"/>
      <c r="BC8" s="49"/>
      <c r="BD8" s="46"/>
      <c r="BE8" s="49"/>
      <c r="BF8" s="46"/>
    </row>
    <row r="9" spans="1:58" ht="12" customHeight="1">
      <c r="A9" s="81">
        <v>6</v>
      </c>
      <c r="B9" s="81">
        <v>6</v>
      </c>
      <c r="C9" s="88" t="s">
        <v>121</v>
      </c>
      <c r="D9" s="82" t="s">
        <v>122</v>
      </c>
      <c r="E9" s="42" t="s">
        <v>70</v>
      </c>
      <c r="F9" s="43">
        <f>G9+H9</f>
        <v>286</v>
      </c>
      <c r="G9" s="84">
        <f>J9+L9+N9+P9+R9+T9+V9+X9+Z9+AB9+AD9+AF9+AH9+AJ9+AL9</f>
        <v>84</v>
      </c>
      <c r="H9" s="85">
        <v>202</v>
      </c>
      <c r="I9" s="70" t="s">
        <v>23</v>
      </c>
      <c r="J9" s="163">
        <v>20</v>
      </c>
      <c r="K9" s="67" t="s">
        <v>20</v>
      </c>
      <c r="L9" s="163">
        <v>32</v>
      </c>
      <c r="M9" s="218" t="s">
        <v>20</v>
      </c>
      <c r="N9" s="158">
        <v>32</v>
      </c>
      <c r="O9" s="205"/>
      <c r="P9" s="163"/>
      <c r="Q9" s="205"/>
      <c r="R9" s="163"/>
      <c r="S9" s="47"/>
      <c r="T9" s="158"/>
      <c r="U9" s="184"/>
      <c r="V9" s="163"/>
      <c r="W9" s="184"/>
      <c r="X9" s="163"/>
      <c r="Y9" s="161"/>
      <c r="Z9" s="46"/>
      <c r="AA9" s="48"/>
      <c r="AB9" s="46"/>
      <c r="AC9" s="49"/>
      <c r="AD9" s="46"/>
      <c r="AE9" s="49"/>
      <c r="AF9" s="86"/>
      <c r="AG9" s="49"/>
      <c r="AH9" s="46"/>
      <c r="AI9" s="49"/>
      <c r="AJ9" s="86"/>
      <c r="AK9" s="49"/>
      <c r="AL9" s="86"/>
      <c r="AM9" s="49"/>
      <c r="AN9" s="46"/>
      <c r="AO9" s="49"/>
      <c r="AP9" s="46"/>
      <c r="AQ9" s="49"/>
      <c r="AR9" s="46"/>
      <c r="AS9" s="49"/>
      <c r="AT9" s="46"/>
      <c r="AU9" s="49"/>
      <c r="AV9" s="46"/>
      <c r="AW9" s="49"/>
      <c r="AX9" s="46"/>
      <c r="AY9" s="49"/>
      <c r="AZ9" s="46"/>
      <c r="BA9" s="49"/>
      <c r="BB9" s="46"/>
      <c r="BC9" s="49"/>
      <c r="BD9" s="46"/>
      <c r="BE9" s="49"/>
      <c r="BF9" s="46"/>
    </row>
    <row r="10" spans="1:58" ht="12" customHeight="1">
      <c r="A10" s="81">
        <v>7</v>
      </c>
      <c r="B10" s="81">
        <v>7</v>
      </c>
      <c r="C10" s="81" t="s">
        <v>131</v>
      </c>
      <c r="D10" s="82" t="s">
        <v>132</v>
      </c>
      <c r="E10" s="42" t="s">
        <v>70</v>
      </c>
      <c r="F10" s="43">
        <f>G10+H10</f>
        <v>231.1</v>
      </c>
      <c r="G10" s="84">
        <f>J10+L10+N10+P10+R10+T10+V10+X10+Z10+AB10+AD10+AF10+AH10+AJ10+AL10</f>
        <v>36</v>
      </c>
      <c r="H10" s="85">
        <v>195.1</v>
      </c>
      <c r="I10" s="73" t="s">
        <v>26</v>
      </c>
      <c r="J10" s="158">
        <v>14</v>
      </c>
      <c r="K10" s="73" t="s">
        <v>26</v>
      </c>
      <c r="L10" s="46">
        <v>11</v>
      </c>
      <c r="M10" s="73" t="s">
        <v>26</v>
      </c>
      <c r="N10" s="46">
        <v>11</v>
      </c>
      <c r="O10" s="205"/>
      <c r="P10" s="46"/>
      <c r="Q10" s="205"/>
      <c r="R10" s="163"/>
      <c r="S10" s="47"/>
      <c r="T10" s="158"/>
      <c r="U10" s="205"/>
      <c r="V10" s="158"/>
      <c r="W10" s="184"/>
      <c r="X10" s="163"/>
      <c r="Y10" s="184"/>
      <c r="Z10" s="46"/>
      <c r="AA10" s="49"/>
      <c r="AB10" s="46"/>
      <c r="AC10" s="49"/>
      <c r="AD10" s="46"/>
      <c r="AE10" s="49"/>
      <c r="AF10" s="46"/>
      <c r="AG10" s="49"/>
      <c r="AH10" s="46"/>
      <c r="AI10" s="48"/>
      <c r="AJ10" s="86"/>
      <c r="AK10" s="49"/>
      <c r="AL10" s="86"/>
      <c r="AM10" s="49"/>
      <c r="AN10" s="46"/>
      <c r="AO10" s="49"/>
      <c r="AP10" s="46"/>
      <c r="AQ10" s="49"/>
      <c r="AR10" s="46"/>
      <c r="AS10" s="49"/>
      <c r="AT10" s="46"/>
      <c r="AU10" s="49"/>
      <c r="AV10" s="46"/>
      <c r="AW10" s="49"/>
      <c r="AX10" s="46"/>
      <c r="AY10" s="49"/>
      <c r="AZ10" s="46"/>
      <c r="BA10" s="49"/>
      <c r="BB10" s="46"/>
      <c r="BC10" s="49"/>
      <c r="BD10" s="46"/>
      <c r="BE10" s="49"/>
      <c r="BF10" s="46"/>
    </row>
    <row r="11" spans="1:58" ht="12" customHeight="1">
      <c r="A11" s="81">
        <v>8</v>
      </c>
      <c r="B11" s="81">
        <v>8</v>
      </c>
      <c r="C11" s="88" t="s">
        <v>145</v>
      </c>
      <c r="D11" s="82" t="s">
        <v>146</v>
      </c>
      <c r="E11" s="42" t="s">
        <v>443</v>
      </c>
      <c r="F11" s="43">
        <f>G11+H11</f>
        <v>174</v>
      </c>
      <c r="G11" s="84">
        <f>J11+L11+N11+P11+R11+T11+V11+X11+Z11+AB11+AD11+AF11+AH11+AJ11+AL11</f>
        <v>0</v>
      </c>
      <c r="H11" s="85">
        <v>174</v>
      </c>
      <c r="I11" s="49"/>
      <c r="J11" s="46"/>
      <c r="K11" s="184"/>
      <c r="L11" s="163"/>
      <c r="M11" s="161"/>
      <c r="N11" s="46"/>
      <c r="O11" s="184"/>
      <c r="P11" s="163"/>
      <c r="Q11" s="184"/>
      <c r="R11" s="46"/>
      <c r="S11" s="45"/>
      <c r="T11" s="158"/>
      <c r="U11" s="49"/>
      <c r="V11" s="46"/>
      <c r="W11" s="47"/>
      <c r="X11" s="46"/>
      <c r="Y11" s="49"/>
      <c r="Z11" s="46"/>
      <c r="AA11" s="48"/>
      <c r="AB11" s="46"/>
      <c r="AC11" s="49"/>
      <c r="AD11" s="46"/>
      <c r="AE11" s="49"/>
      <c r="AF11" s="46"/>
      <c r="AG11" s="49"/>
      <c r="AH11" s="46"/>
      <c r="AI11" s="48"/>
      <c r="AJ11" s="86"/>
      <c r="AK11" s="49"/>
      <c r="AL11" s="86"/>
      <c r="AM11" s="49"/>
      <c r="AN11" s="46"/>
      <c r="AO11" s="49"/>
      <c r="AP11" s="46"/>
      <c r="AQ11" s="49"/>
      <c r="AR11" s="46"/>
      <c r="AS11" s="49"/>
      <c r="AT11" s="46"/>
      <c r="AU11" s="49"/>
      <c r="AV11" s="46"/>
      <c r="AW11" s="49"/>
      <c r="AX11" s="46"/>
      <c r="AY11" s="49"/>
      <c r="AZ11" s="46"/>
      <c r="BA11" s="49"/>
      <c r="BB11" s="46"/>
      <c r="BC11" s="49"/>
      <c r="BD11" s="46"/>
      <c r="BE11" s="49"/>
      <c r="BF11" s="46"/>
    </row>
    <row r="12" spans="1:58" ht="12" customHeight="1">
      <c r="A12" s="81">
        <v>9</v>
      </c>
      <c r="B12" s="81">
        <v>10</v>
      </c>
      <c r="C12" s="88" t="s">
        <v>133</v>
      </c>
      <c r="D12" s="82" t="s">
        <v>134</v>
      </c>
      <c r="E12" s="42" t="s">
        <v>70</v>
      </c>
      <c r="F12" s="43">
        <f>G12+H12</f>
        <v>167.1</v>
      </c>
      <c r="G12" s="84">
        <f>J12+L12+N12+P12+R12+T12+V12+X12+Z12+AB12+AD12+AF12+AH12+AJ12+AL12</f>
        <v>16</v>
      </c>
      <c r="H12" s="85">
        <v>151.1</v>
      </c>
      <c r="I12" s="205"/>
      <c r="J12" s="158"/>
      <c r="K12" s="205"/>
      <c r="L12" s="46"/>
      <c r="M12" s="70" t="s">
        <v>23</v>
      </c>
      <c r="N12" s="46">
        <v>16</v>
      </c>
      <c r="O12" s="160"/>
      <c r="P12" s="164"/>
      <c r="Q12" s="184"/>
      <c r="R12" s="46"/>
      <c r="S12" s="45"/>
      <c r="T12" s="163"/>
      <c r="U12" s="184"/>
      <c r="V12" s="163"/>
      <c r="W12" s="48"/>
      <c r="X12" s="46"/>
      <c r="Y12" s="49"/>
      <c r="Z12" s="46"/>
      <c r="AA12" s="49"/>
      <c r="AB12" s="46"/>
      <c r="AC12" s="49"/>
      <c r="AD12" s="46"/>
      <c r="AE12" s="49"/>
      <c r="AF12" s="86"/>
      <c r="AG12" s="49"/>
      <c r="AH12" s="46"/>
      <c r="AI12" s="49"/>
      <c r="AJ12" s="86"/>
      <c r="AK12" s="49"/>
      <c r="AL12" s="86"/>
      <c r="AM12" s="49"/>
      <c r="AN12" s="46"/>
      <c r="AO12" s="49"/>
      <c r="AP12" s="46"/>
      <c r="AQ12" s="49"/>
      <c r="AR12" s="46"/>
      <c r="AS12" s="49"/>
      <c r="AT12" s="46"/>
      <c r="AU12" s="49"/>
      <c r="AV12" s="46"/>
      <c r="AW12" s="49"/>
      <c r="AX12" s="46"/>
      <c r="AY12" s="49"/>
      <c r="AZ12" s="46"/>
      <c r="BA12" s="49"/>
      <c r="BB12" s="46"/>
      <c r="BC12" s="49"/>
      <c r="BD12" s="46"/>
      <c r="BE12" s="49"/>
      <c r="BF12" s="46"/>
    </row>
    <row r="13" spans="1:58" ht="12" customHeight="1">
      <c r="A13" s="81">
        <v>10</v>
      </c>
      <c r="B13" s="81">
        <v>9</v>
      </c>
      <c r="C13" s="88" t="s">
        <v>127</v>
      </c>
      <c r="D13" s="82" t="s">
        <v>128</v>
      </c>
      <c r="E13" s="42" t="s">
        <v>70</v>
      </c>
      <c r="F13" s="43">
        <f>G13+H13</f>
        <v>163.5</v>
      </c>
      <c r="G13" s="84">
        <f>J13+L13+N13+P13+R13+T13+V13+X13+Z13+AB13+AD13+AF13+AH13+AJ13+AL13</f>
        <v>35</v>
      </c>
      <c r="H13" s="85">
        <v>128.5</v>
      </c>
      <c r="I13" s="76" t="s">
        <v>29</v>
      </c>
      <c r="J13" s="158">
        <v>8</v>
      </c>
      <c r="K13" s="219" t="s">
        <v>23</v>
      </c>
      <c r="L13" s="46">
        <v>16</v>
      </c>
      <c r="M13" s="258" t="s">
        <v>26</v>
      </c>
      <c r="N13" s="46">
        <v>11</v>
      </c>
      <c r="O13" s="184"/>
      <c r="P13" s="163"/>
      <c r="Q13" s="205"/>
      <c r="R13" s="163"/>
      <c r="S13" s="47"/>
      <c r="T13" s="158"/>
      <c r="U13" s="205"/>
      <c r="V13" s="164"/>
      <c r="W13" s="48"/>
      <c r="X13" s="46"/>
      <c r="Y13" s="49"/>
      <c r="Z13" s="46"/>
      <c r="AA13" s="49"/>
      <c r="AB13" s="46"/>
      <c r="AC13" s="49"/>
      <c r="AD13" s="46"/>
      <c r="AE13" s="49"/>
      <c r="AF13" s="46"/>
      <c r="AG13" s="49"/>
      <c r="AH13" s="46"/>
      <c r="AI13" s="49"/>
      <c r="AJ13" s="46"/>
      <c r="AK13" s="49"/>
      <c r="AL13" s="86"/>
      <c r="AM13" s="49"/>
      <c r="AN13" s="46"/>
      <c r="AO13" s="49"/>
      <c r="AP13" s="46"/>
      <c r="AQ13" s="49"/>
      <c r="AR13" s="46"/>
      <c r="AS13" s="49"/>
      <c r="AT13" s="46"/>
      <c r="AU13" s="49"/>
      <c r="AV13" s="46"/>
      <c r="AW13" s="49"/>
      <c r="AX13" s="46"/>
      <c r="AY13" s="49"/>
      <c r="AZ13" s="46"/>
      <c r="BA13" s="49"/>
      <c r="BB13" s="46"/>
      <c r="BC13" s="49"/>
      <c r="BD13" s="46"/>
      <c r="BE13" s="49"/>
      <c r="BF13" s="46"/>
    </row>
    <row r="14" spans="1:58" ht="12" customHeight="1">
      <c r="A14" s="81">
        <v>11</v>
      </c>
      <c r="B14" s="81">
        <v>13</v>
      </c>
      <c r="C14" s="82" t="s">
        <v>469</v>
      </c>
      <c r="D14" s="82" t="s">
        <v>179</v>
      </c>
      <c r="E14" s="83" t="s">
        <v>67</v>
      </c>
      <c r="F14" s="43">
        <f>G14+H14</f>
        <v>159</v>
      </c>
      <c r="G14" s="84">
        <f>J14+L14+N14+P14+R14+T14+V14+X14+Z14+AB14+AD14+AF14+AH14+AJ14+AL14</f>
        <v>100</v>
      </c>
      <c r="H14" s="85">
        <v>59</v>
      </c>
      <c r="I14" s="70" t="s">
        <v>23</v>
      </c>
      <c r="J14" s="158">
        <v>20</v>
      </c>
      <c r="K14" s="64" t="s">
        <v>16</v>
      </c>
      <c r="L14" s="164">
        <v>64</v>
      </c>
      <c r="M14" s="219" t="s">
        <v>23</v>
      </c>
      <c r="N14" s="46">
        <v>16</v>
      </c>
      <c r="O14" s="184"/>
      <c r="P14" s="46"/>
      <c r="Q14" s="205"/>
      <c r="R14" s="163"/>
      <c r="S14" s="49"/>
      <c r="T14" s="46"/>
      <c r="U14" s="184"/>
      <c r="V14" s="46"/>
      <c r="W14" s="184"/>
      <c r="X14" s="46"/>
      <c r="Y14" s="184"/>
      <c r="Z14" s="46"/>
      <c r="AA14" s="49"/>
      <c r="AB14" s="46"/>
      <c r="AC14" s="49"/>
      <c r="AD14" s="46"/>
      <c r="AE14" s="49"/>
      <c r="AF14" s="86"/>
      <c r="AG14" s="49"/>
      <c r="AH14" s="46"/>
      <c r="AI14" s="49"/>
      <c r="AJ14" s="86"/>
      <c r="AK14" s="49"/>
      <c r="AL14" s="86"/>
      <c r="AM14" s="49"/>
      <c r="AN14" s="46"/>
      <c r="AO14" s="49"/>
      <c r="AP14" s="46"/>
      <c r="AQ14" s="49"/>
      <c r="AR14" s="46"/>
      <c r="AS14" s="49"/>
      <c r="AT14" s="46"/>
      <c r="AU14" s="49"/>
      <c r="AV14" s="46"/>
      <c r="AW14" s="49"/>
      <c r="AX14" s="46"/>
      <c r="AY14" s="49"/>
      <c r="AZ14" s="46"/>
      <c r="BA14" s="49"/>
      <c r="BB14" s="46"/>
      <c r="BC14" s="49"/>
      <c r="BD14" s="46"/>
      <c r="BE14" s="49"/>
      <c r="BF14" s="46"/>
    </row>
    <row r="15" spans="1:58" ht="12" customHeight="1">
      <c r="A15" s="81">
        <v>12</v>
      </c>
      <c r="B15" s="81">
        <v>12</v>
      </c>
      <c r="C15" s="186" t="s">
        <v>428</v>
      </c>
      <c r="D15" s="91" t="s">
        <v>429</v>
      </c>
      <c r="E15" s="197" t="s">
        <v>442</v>
      </c>
      <c r="F15" s="43">
        <f>G15+H15</f>
        <v>157</v>
      </c>
      <c r="G15" s="84">
        <f>J15+L15+N15+P15+R15+T15+V15+X15+Z15+AB15+AD15+AF15+AH15+AJ15+AL15</f>
        <v>30</v>
      </c>
      <c r="H15" s="85">
        <v>127</v>
      </c>
      <c r="I15" s="76" t="s">
        <v>29</v>
      </c>
      <c r="J15" s="158">
        <v>8</v>
      </c>
      <c r="K15" s="73" t="s">
        <v>26</v>
      </c>
      <c r="L15" s="46">
        <v>11</v>
      </c>
      <c r="M15" s="73" t="s">
        <v>26</v>
      </c>
      <c r="N15" s="46">
        <v>11</v>
      </c>
      <c r="O15" s="160"/>
      <c r="P15" s="164"/>
      <c r="Q15" s="48"/>
      <c r="R15" s="46"/>
      <c r="S15" s="207"/>
      <c r="T15" s="46"/>
      <c r="U15" s="184"/>
      <c r="V15" s="46"/>
      <c r="W15" s="48"/>
      <c r="X15" s="46"/>
      <c r="Y15" s="184"/>
      <c r="Z15" s="46"/>
      <c r="AA15" s="49"/>
      <c r="AB15" s="46"/>
      <c r="AC15" s="49"/>
      <c r="AD15" s="46"/>
      <c r="AE15" s="49"/>
      <c r="AF15" s="86"/>
      <c r="AG15" s="49"/>
      <c r="AH15" s="46"/>
      <c r="AI15" s="49"/>
      <c r="AJ15" s="86"/>
      <c r="AK15" s="49"/>
      <c r="AL15" s="86"/>
      <c r="AM15" s="49"/>
      <c r="AN15" s="46"/>
      <c r="AO15" s="49"/>
      <c r="AP15" s="46"/>
      <c r="AQ15" s="49"/>
      <c r="AR15" s="46"/>
      <c r="AS15" s="49"/>
      <c r="AT15" s="46"/>
      <c r="AU15" s="49"/>
      <c r="AV15" s="46"/>
      <c r="AW15" s="49"/>
      <c r="AX15" s="46"/>
      <c r="AY15" s="49"/>
      <c r="AZ15" s="46"/>
      <c r="BA15" s="49"/>
      <c r="BB15" s="46"/>
      <c r="BC15" s="49"/>
      <c r="BD15" s="46"/>
      <c r="BE15" s="49"/>
      <c r="BF15" s="46"/>
    </row>
    <row r="16" spans="1:58" ht="12" customHeight="1">
      <c r="A16" s="81">
        <v>13</v>
      </c>
      <c r="B16" s="81">
        <v>11</v>
      </c>
      <c r="C16" s="81" t="s">
        <v>363</v>
      </c>
      <c r="D16" s="81" t="s">
        <v>364</v>
      </c>
      <c r="E16" s="42" t="s">
        <v>70</v>
      </c>
      <c r="F16" s="43">
        <f>G16+H16</f>
        <v>149.4</v>
      </c>
      <c r="G16" s="84">
        <f>J16+L16+N16+P16+R16+T16+V16+X16+Z16+AB16+AD16+AF16+AH16+AJ16+AL16</f>
        <v>14</v>
      </c>
      <c r="H16" s="85">
        <v>135.4</v>
      </c>
      <c r="I16" s="73" t="s">
        <v>26</v>
      </c>
      <c r="J16" s="163">
        <v>14</v>
      </c>
      <c r="K16" s="184"/>
      <c r="L16" s="163"/>
      <c r="M16" s="161"/>
      <c r="N16" s="46"/>
      <c r="O16" s="184"/>
      <c r="P16" s="163"/>
      <c r="Q16" s="48"/>
      <c r="R16" s="46"/>
      <c r="S16" s="47"/>
      <c r="T16" s="164"/>
      <c r="U16" s="205"/>
      <c r="V16" s="164"/>
      <c r="W16" s="48"/>
      <c r="X16" s="46"/>
      <c r="Y16" s="184"/>
      <c r="Z16" s="46"/>
      <c r="AA16" s="49"/>
      <c r="AB16" s="46"/>
      <c r="AC16" s="49"/>
      <c r="AD16" s="46"/>
      <c r="AE16" s="49"/>
      <c r="AF16" s="86"/>
      <c r="AG16" s="49"/>
      <c r="AH16" s="46"/>
      <c r="AI16" s="49"/>
      <c r="AJ16" s="86"/>
      <c r="AK16" s="49"/>
      <c r="AL16" s="86"/>
      <c r="AM16" s="49"/>
      <c r="AN16" s="46"/>
      <c r="AO16" s="49"/>
      <c r="AP16" s="46"/>
      <c r="AQ16" s="49"/>
      <c r="AR16" s="46"/>
      <c r="AS16" s="49"/>
      <c r="AT16" s="46"/>
      <c r="AU16" s="49"/>
      <c r="AV16" s="46"/>
      <c r="AW16" s="49"/>
      <c r="AX16" s="46"/>
      <c r="AY16" s="49"/>
      <c r="AZ16" s="46"/>
      <c r="BA16" s="49"/>
      <c r="BB16" s="46"/>
      <c r="BC16" s="49"/>
      <c r="BD16" s="46"/>
      <c r="BE16" s="49"/>
      <c r="BF16" s="46"/>
    </row>
    <row r="17" spans="1:58" ht="12" customHeight="1">
      <c r="A17" s="81">
        <v>14</v>
      </c>
      <c r="B17" s="81">
        <v>14</v>
      </c>
      <c r="C17" s="88" t="s">
        <v>137</v>
      </c>
      <c r="D17" s="82" t="s">
        <v>138</v>
      </c>
      <c r="E17" s="89" t="s">
        <v>67</v>
      </c>
      <c r="F17" s="43">
        <f>G17+H17</f>
        <v>139.6</v>
      </c>
      <c r="G17" s="84">
        <f>J17+L17+N17+P17+R17+T17+V17+X17+Z17+AB17+AD17+AF17+AH17+AJ17+AL17</f>
        <v>20</v>
      </c>
      <c r="H17" s="85">
        <v>119.6</v>
      </c>
      <c r="I17" s="219" t="s">
        <v>23</v>
      </c>
      <c r="J17" s="158">
        <v>20</v>
      </c>
      <c r="K17" s="161"/>
      <c r="L17" s="46"/>
      <c r="M17" s="184"/>
      <c r="N17" s="46"/>
      <c r="O17" s="48"/>
      <c r="P17" s="46"/>
      <c r="Q17" s="184"/>
      <c r="R17" s="163"/>
      <c r="S17" s="45"/>
      <c r="T17" s="46"/>
      <c r="U17" s="205"/>
      <c r="V17" s="164"/>
      <c r="W17" s="184"/>
      <c r="X17" s="163"/>
      <c r="Y17" s="161"/>
      <c r="Z17" s="46"/>
      <c r="AA17" s="48"/>
      <c r="AB17" s="46"/>
      <c r="AC17" s="49"/>
      <c r="AD17" s="46"/>
      <c r="AE17" s="49"/>
      <c r="AF17" s="46"/>
      <c r="AG17" s="49"/>
      <c r="AH17" s="46"/>
      <c r="AI17" s="48"/>
      <c r="AJ17" s="86"/>
      <c r="AK17" s="49"/>
      <c r="AL17" s="86"/>
      <c r="AM17" s="49"/>
      <c r="AN17" s="46"/>
      <c r="AO17" s="49"/>
      <c r="AP17" s="46"/>
      <c r="AQ17" s="49"/>
      <c r="AR17" s="46"/>
      <c r="AS17" s="49"/>
      <c r="AT17" s="46"/>
      <c r="AU17" s="49"/>
      <c r="AV17" s="46"/>
      <c r="AW17" s="49"/>
      <c r="AX17" s="46"/>
      <c r="AY17" s="49"/>
      <c r="AZ17" s="46"/>
      <c r="BA17" s="49"/>
      <c r="BB17" s="46"/>
      <c r="BC17" s="49"/>
      <c r="BD17" s="46"/>
      <c r="BE17" s="49"/>
      <c r="BF17" s="46"/>
    </row>
    <row r="18" spans="1:58" ht="12.75" customHeight="1">
      <c r="A18" s="81">
        <v>15</v>
      </c>
      <c r="B18" s="81">
        <v>16</v>
      </c>
      <c r="C18" s="88" t="s">
        <v>143</v>
      </c>
      <c r="D18" s="82" t="s">
        <v>144</v>
      </c>
      <c r="E18" s="42" t="s">
        <v>441</v>
      </c>
      <c r="F18" s="43">
        <f>G18+H18</f>
        <v>131.9</v>
      </c>
      <c r="G18" s="84">
        <f>J18+L18+N18+P18+R18+T18+V18+X18+Z18+AB18+AD18+AF18+AH18+AJ18+AL18</f>
        <v>11</v>
      </c>
      <c r="H18" s="85">
        <v>120.9</v>
      </c>
      <c r="I18" s="184"/>
      <c r="J18" s="163"/>
      <c r="K18" s="205"/>
      <c r="L18" s="164"/>
      <c r="M18" s="258" t="s">
        <v>26</v>
      </c>
      <c r="N18" s="46">
        <v>11</v>
      </c>
      <c r="O18" s="49"/>
      <c r="P18" s="46"/>
      <c r="Q18" s="48"/>
      <c r="R18" s="46"/>
      <c r="S18" s="45"/>
      <c r="T18" s="158"/>
      <c r="U18" s="205"/>
      <c r="V18" s="158"/>
      <c r="W18" s="184"/>
      <c r="X18" s="46"/>
      <c r="Y18" s="205"/>
      <c r="Z18" s="46"/>
      <c r="AA18" s="48"/>
      <c r="AB18" s="46"/>
      <c r="AC18" s="49"/>
      <c r="AD18" s="46"/>
      <c r="AE18" s="49"/>
      <c r="AF18" s="46"/>
      <c r="AG18" s="49"/>
      <c r="AH18" s="46"/>
      <c r="AI18" s="49"/>
      <c r="AJ18" s="86"/>
      <c r="AK18" s="49"/>
      <c r="AL18" s="86"/>
      <c r="AM18" s="49"/>
      <c r="AN18" s="46"/>
      <c r="AO18" s="49"/>
      <c r="AP18" s="46"/>
      <c r="AQ18" s="49"/>
      <c r="AR18" s="46"/>
      <c r="AS18" s="49"/>
      <c r="AT18" s="46"/>
      <c r="AU18" s="49"/>
      <c r="AV18" s="46"/>
      <c r="AW18" s="49"/>
      <c r="AX18" s="46"/>
      <c r="AY18" s="49"/>
      <c r="AZ18" s="46"/>
      <c r="BA18" s="49"/>
      <c r="BB18" s="46"/>
      <c r="BC18" s="49"/>
      <c r="BD18" s="46"/>
      <c r="BE18" s="49"/>
      <c r="BF18" s="46"/>
    </row>
    <row r="19" spans="1:58" ht="12" customHeight="1">
      <c r="A19" s="81">
        <v>16</v>
      </c>
      <c r="B19" s="81">
        <v>17</v>
      </c>
      <c r="C19" s="88" t="s">
        <v>162</v>
      </c>
      <c r="D19" s="82" t="s">
        <v>163</v>
      </c>
      <c r="E19" s="42" t="s">
        <v>70</v>
      </c>
      <c r="F19" s="43">
        <f>G19+H19</f>
        <v>126.1</v>
      </c>
      <c r="G19" s="84">
        <f>J19+L19+N19+P19+R19+T19+V19+X19+Z19+AB19+AD19+AF19+AH19+AJ19+AL19</f>
        <v>22</v>
      </c>
      <c r="H19" s="85">
        <v>104.1</v>
      </c>
      <c r="I19" s="205"/>
      <c r="J19" s="158"/>
      <c r="K19" s="258" t="s">
        <v>26</v>
      </c>
      <c r="L19" s="164">
        <v>11</v>
      </c>
      <c r="M19" s="73" t="s">
        <v>26</v>
      </c>
      <c r="N19" s="46">
        <v>11</v>
      </c>
      <c r="O19" s="160"/>
      <c r="P19" s="164"/>
      <c r="Q19" s="49"/>
      <c r="R19" s="46"/>
      <c r="S19" s="45"/>
      <c r="T19" s="46"/>
      <c r="U19" s="205"/>
      <c r="V19" s="158"/>
      <c r="W19" s="49"/>
      <c r="X19" s="46"/>
      <c r="Y19" s="49"/>
      <c r="Z19" s="46"/>
      <c r="AA19" s="49"/>
      <c r="AB19" s="46"/>
      <c r="AC19" s="49"/>
      <c r="AD19" s="46"/>
      <c r="AE19" s="49"/>
      <c r="AF19" s="86"/>
      <c r="AG19" s="49"/>
      <c r="AH19" s="46"/>
      <c r="AI19" s="49"/>
      <c r="AJ19" s="86"/>
      <c r="AK19" s="49"/>
      <c r="AL19" s="86"/>
      <c r="AM19" s="49"/>
      <c r="AN19" s="46"/>
      <c r="AO19" s="49"/>
      <c r="AP19" s="46"/>
      <c r="AQ19" s="49"/>
      <c r="AR19" s="46"/>
      <c r="AS19" s="49"/>
      <c r="AT19" s="46"/>
      <c r="AU19" s="49"/>
      <c r="AV19" s="46"/>
      <c r="AW19" s="49"/>
      <c r="AX19" s="46"/>
      <c r="AY19" s="49"/>
      <c r="AZ19" s="46"/>
      <c r="BA19" s="49"/>
      <c r="BB19" s="46"/>
      <c r="BC19" s="49"/>
      <c r="BD19" s="46"/>
      <c r="BE19" s="49"/>
      <c r="BF19" s="46"/>
    </row>
    <row r="20" spans="1:58" ht="12" customHeight="1">
      <c r="A20" s="81">
        <v>17</v>
      </c>
      <c r="B20" s="81">
        <v>15</v>
      </c>
      <c r="C20" s="82" t="s">
        <v>155</v>
      </c>
      <c r="D20" s="82" t="s">
        <v>156</v>
      </c>
      <c r="E20" s="87" t="s">
        <v>64</v>
      </c>
      <c r="F20" s="43">
        <f>G20+H20</f>
        <v>121.5</v>
      </c>
      <c r="G20" s="84">
        <f>J20+L20+N20+P20+R20+T20+V20+X20+Z20+AB20+AD20+AF20+AH20+AJ20+AL20</f>
        <v>0</v>
      </c>
      <c r="H20" s="85">
        <v>121.5</v>
      </c>
      <c r="I20" s="49"/>
      <c r="J20" s="46"/>
      <c r="K20" s="184"/>
      <c r="L20" s="163"/>
      <c r="M20" s="49"/>
      <c r="N20" s="46"/>
      <c r="O20" s="161"/>
      <c r="P20" s="164"/>
      <c r="Q20" s="184"/>
      <c r="R20" s="46"/>
      <c r="S20" s="47"/>
      <c r="T20" s="163"/>
      <c r="U20" s="48"/>
      <c r="V20" s="46"/>
      <c r="W20" s="45"/>
      <c r="X20" s="46"/>
      <c r="Y20" s="49"/>
      <c r="Z20" s="46"/>
      <c r="AA20" s="48"/>
      <c r="AB20" s="46"/>
      <c r="AC20" s="49"/>
      <c r="AD20" s="46"/>
      <c r="AE20" s="49"/>
      <c r="AF20" s="86"/>
      <c r="AG20" s="49"/>
      <c r="AH20" s="46"/>
      <c r="AI20" s="49"/>
      <c r="AJ20" s="46"/>
      <c r="AK20" s="49"/>
      <c r="AL20" s="86"/>
      <c r="AM20" s="49"/>
      <c r="AN20" s="46"/>
      <c r="AO20" s="49"/>
      <c r="AP20" s="46"/>
      <c r="AQ20" s="49"/>
      <c r="AR20" s="46"/>
      <c r="AS20" s="49"/>
      <c r="AT20" s="46"/>
      <c r="AU20" s="49"/>
      <c r="AV20" s="46"/>
      <c r="AW20" s="49"/>
      <c r="AX20" s="46"/>
      <c r="AY20" s="49"/>
      <c r="AZ20" s="46"/>
      <c r="BA20" s="49"/>
      <c r="BB20" s="46"/>
      <c r="BC20" s="49"/>
      <c r="BD20" s="46"/>
      <c r="BE20" s="49"/>
      <c r="BF20" s="46"/>
    </row>
    <row r="21" spans="1:58" ht="12" customHeight="1">
      <c r="A21" s="81">
        <v>18</v>
      </c>
      <c r="B21" s="81">
        <v>18</v>
      </c>
      <c r="C21" s="82" t="s">
        <v>160</v>
      </c>
      <c r="D21" s="82" t="s">
        <v>161</v>
      </c>
      <c r="E21" s="87" t="s">
        <v>64</v>
      </c>
      <c r="F21" s="43">
        <f>G21+H21</f>
        <v>105</v>
      </c>
      <c r="G21" s="84">
        <f>J21+L21+N21+P21+R21+T21+V21+X21+Z21+AB21+AD21+AF21+AH21+AJ21+AL21</f>
        <v>0</v>
      </c>
      <c r="H21" s="85">
        <v>105</v>
      </c>
      <c r="I21" s="85"/>
      <c r="J21" s="46"/>
      <c r="K21" s="205"/>
      <c r="L21" s="163"/>
      <c r="M21" s="161"/>
      <c r="N21" s="46"/>
      <c r="O21" s="49"/>
      <c r="P21" s="46"/>
      <c r="Q21" s="206"/>
      <c r="R21" s="46"/>
      <c r="S21" s="45"/>
      <c r="T21" s="158"/>
      <c r="U21" s="49"/>
      <c r="V21" s="46"/>
      <c r="W21" s="207"/>
      <c r="X21" s="164"/>
      <c r="Y21" s="161"/>
      <c r="Z21" s="46"/>
      <c r="AA21" s="48"/>
      <c r="AB21" s="46"/>
      <c r="AC21" s="49"/>
      <c r="AD21" s="46"/>
      <c r="AE21" s="49"/>
      <c r="AF21" s="86"/>
      <c r="AG21" s="49"/>
      <c r="AH21" s="46"/>
      <c r="AI21" s="49"/>
      <c r="AJ21" s="46"/>
      <c r="AK21" s="49"/>
      <c r="AL21" s="86"/>
      <c r="AM21" s="49"/>
      <c r="AN21" s="46"/>
      <c r="AO21" s="49"/>
      <c r="AP21" s="46"/>
      <c r="AQ21" s="49"/>
      <c r="AR21" s="46"/>
      <c r="AS21" s="49"/>
      <c r="AT21" s="46"/>
      <c r="AU21" s="49"/>
      <c r="AV21" s="46"/>
      <c r="AW21" s="49"/>
      <c r="AX21" s="46"/>
      <c r="AY21" s="49"/>
      <c r="AZ21" s="46"/>
      <c r="BA21" s="49"/>
      <c r="BB21" s="46"/>
      <c r="BC21" s="49"/>
      <c r="BD21" s="46"/>
      <c r="BE21" s="49"/>
      <c r="BF21" s="46"/>
    </row>
    <row r="22" spans="1:58" ht="12" customHeight="1">
      <c r="A22" s="81">
        <v>19</v>
      </c>
      <c r="B22" s="81">
        <v>19</v>
      </c>
      <c r="C22" s="88" t="s">
        <v>135</v>
      </c>
      <c r="D22" s="82" t="s">
        <v>136</v>
      </c>
      <c r="E22" s="90" t="s">
        <v>64</v>
      </c>
      <c r="F22" s="43">
        <f>G22+H22</f>
        <v>100</v>
      </c>
      <c r="G22" s="84">
        <f>J22+L22+N22+P22+R22+T22+V22+X22+Z22+AB22+AD22+AF22+AH22+AJ22+AL22</f>
        <v>0</v>
      </c>
      <c r="H22" s="85">
        <v>100</v>
      </c>
      <c r="I22" s="49"/>
      <c r="J22" s="46"/>
      <c r="K22" s="205"/>
      <c r="L22" s="163"/>
      <c r="M22" s="184"/>
      <c r="N22" s="46"/>
      <c r="O22" s="184"/>
      <c r="P22" s="163"/>
      <c r="Q22" s="184"/>
      <c r="R22" s="46"/>
      <c r="S22" s="47"/>
      <c r="T22" s="163"/>
      <c r="U22" s="48"/>
      <c r="V22" s="46"/>
      <c r="W22" s="45"/>
      <c r="X22" s="46"/>
      <c r="Y22" s="49"/>
      <c r="Z22" s="46"/>
      <c r="AA22" s="49"/>
      <c r="AB22" s="46"/>
      <c r="AC22" s="49"/>
      <c r="AD22" s="46"/>
      <c r="AE22" s="49"/>
      <c r="AF22" s="86"/>
      <c r="AG22" s="49"/>
      <c r="AH22" s="46"/>
      <c r="AI22" s="49"/>
      <c r="AJ22" s="86"/>
      <c r="AK22" s="49"/>
      <c r="AL22" s="86"/>
      <c r="AM22" s="49"/>
      <c r="AN22" s="46"/>
      <c r="AO22" s="49"/>
      <c r="AP22" s="46"/>
      <c r="AQ22" s="49"/>
      <c r="AR22" s="46"/>
      <c r="AS22" s="49"/>
      <c r="AT22" s="46"/>
      <c r="AU22" s="49"/>
      <c r="AV22" s="46"/>
      <c r="AW22" s="49"/>
      <c r="AX22" s="46"/>
      <c r="AY22" s="49"/>
      <c r="AZ22" s="46"/>
      <c r="BA22" s="49"/>
      <c r="BB22" s="46"/>
      <c r="BC22" s="49"/>
      <c r="BD22" s="46"/>
      <c r="BE22" s="49"/>
      <c r="BF22" s="46"/>
    </row>
    <row r="23" spans="1:58" ht="12" customHeight="1">
      <c r="A23" s="81">
        <v>20</v>
      </c>
      <c r="B23" s="81">
        <v>20</v>
      </c>
      <c r="C23" s="81" t="s">
        <v>148</v>
      </c>
      <c r="D23" s="81" t="s">
        <v>149</v>
      </c>
      <c r="E23" s="83" t="s">
        <v>67</v>
      </c>
      <c r="F23" s="43">
        <f>G23+H23</f>
        <v>100</v>
      </c>
      <c r="G23" s="84">
        <f>J23+L23+N23+P23+R23+T23+V23+X23+Z23+AB23+AD23+AF23+AH23+AJ23+AL23</f>
        <v>100</v>
      </c>
      <c r="H23" s="85">
        <v>0</v>
      </c>
      <c r="I23" s="61" t="s">
        <v>10</v>
      </c>
      <c r="J23" s="46">
        <v>100</v>
      </c>
      <c r="K23" s="161"/>
      <c r="L23" s="46"/>
      <c r="M23" s="49"/>
      <c r="N23" s="46"/>
      <c r="O23" s="161"/>
      <c r="P23" s="164"/>
      <c r="Q23" s="49"/>
      <c r="R23" s="46"/>
      <c r="S23" s="49"/>
      <c r="T23" s="164"/>
      <c r="U23" s="161"/>
      <c r="V23" s="164"/>
      <c r="W23" s="45"/>
      <c r="X23" s="46"/>
      <c r="Y23" s="48"/>
      <c r="Z23" s="46"/>
      <c r="AA23" s="49"/>
      <c r="AB23" s="46"/>
      <c r="AC23" s="49"/>
      <c r="AD23" s="46"/>
      <c r="AE23" s="49"/>
      <c r="AF23" s="86"/>
      <c r="AG23" s="49"/>
      <c r="AH23" s="46"/>
      <c r="AI23" s="49"/>
      <c r="AJ23" s="86"/>
      <c r="AK23" s="49"/>
      <c r="AL23" s="86"/>
      <c r="AM23" s="49"/>
      <c r="AN23" s="46"/>
      <c r="AO23" s="49"/>
      <c r="AP23" s="46"/>
      <c r="AQ23" s="49"/>
      <c r="AR23" s="46"/>
      <c r="AS23" s="49"/>
      <c r="AT23" s="46"/>
      <c r="AU23" s="49"/>
      <c r="AV23" s="46"/>
      <c r="AW23" s="49"/>
      <c r="AX23" s="46"/>
      <c r="AY23" s="49"/>
      <c r="AZ23" s="46"/>
      <c r="BA23" s="49"/>
      <c r="BB23" s="46"/>
      <c r="BC23" s="49"/>
      <c r="BD23" s="46"/>
      <c r="BE23" s="49"/>
      <c r="BF23" s="46"/>
    </row>
    <row r="24" spans="1:58" ht="12" customHeight="1">
      <c r="A24" s="81">
        <v>21</v>
      </c>
      <c r="B24" s="81">
        <v>21</v>
      </c>
      <c r="C24" s="82" t="s">
        <v>264</v>
      </c>
      <c r="D24" s="82" t="s">
        <v>265</v>
      </c>
      <c r="E24" s="53" t="s">
        <v>266</v>
      </c>
      <c r="F24" s="43">
        <f>G24+H24</f>
        <v>98</v>
      </c>
      <c r="G24" s="84">
        <f>J24+L24+N24+P24+R24+T24+V24+X24+Z24+AB24+AD24+AF24+AH24+AJ24+AL24</f>
        <v>0</v>
      </c>
      <c r="H24" s="85">
        <v>98</v>
      </c>
      <c r="I24" s="85"/>
      <c r="J24" s="164"/>
      <c r="K24" s="49"/>
      <c r="L24" s="46"/>
      <c r="M24" s="49"/>
      <c r="N24" s="46"/>
      <c r="O24" s="49"/>
      <c r="P24" s="46"/>
      <c r="Q24" s="184"/>
      <c r="R24" s="46"/>
      <c r="S24" s="49"/>
      <c r="T24" s="46"/>
      <c r="U24" s="49"/>
      <c r="V24" s="46"/>
      <c r="W24" s="48"/>
      <c r="X24" s="163"/>
      <c r="Y24" s="49"/>
      <c r="Z24" s="46"/>
      <c r="AA24" s="49"/>
      <c r="AB24" s="46"/>
      <c r="AC24" s="49"/>
      <c r="AD24" s="46"/>
      <c r="AE24" s="49"/>
      <c r="AF24" s="86"/>
      <c r="AG24" s="49"/>
      <c r="AH24" s="46"/>
      <c r="AI24" s="49"/>
      <c r="AJ24" s="86"/>
      <c r="AK24" s="49"/>
      <c r="AL24" s="86"/>
      <c r="AM24" s="49"/>
      <c r="AN24" s="46"/>
      <c r="AO24" s="49"/>
      <c r="AP24" s="46"/>
      <c r="AQ24" s="49"/>
      <c r="AR24" s="46"/>
      <c r="AS24" s="49"/>
      <c r="AT24" s="46"/>
      <c r="AU24" s="49"/>
      <c r="AV24" s="46"/>
      <c r="AW24" s="49"/>
      <c r="AX24" s="46"/>
      <c r="AY24" s="49"/>
      <c r="AZ24" s="46"/>
      <c r="BA24" s="49"/>
      <c r="BB24" s="46"/>
      <c r="BC24" s="49"/>
      <c r="BD24" s="46"/>
      <c r="BE24" s="49"/>
      <c r="BF24" s="46"/>
    </row>
    <row r="25" spans="1:58" ht="12" customHeight="1">
      <c r="A25" s="81">
        <v>22</v>
      </c>
      <c r="B25" s="81">
        <v>22</v>
      </c>
      <c r="C25" s="88" t="s">
        <v>256</v>
      </c>
      <c r="D25" s="82" t="s">
        <v>257</v>
      </c>
      <c r="E25" s="89" t="s">
        <v>67</v>
      </c>
      <c r="F25" s="43">
        <f>G25+H25</f>
        <v>90.4</v>
      </c>
      <c r="G25" s="84">
        <f>J25+L25+N25+P25+R25+T25+V25+X25+Z25+AB25+AD25+AF25+AH25+AJ25+AL25</f>
        <v>19</v>
      </c>
      <c r="H25" s="85">
        <v>71.400000000000006</v>
      </c>
      <c r="I25" s="76" t="s">
        <v>29</v>
      </c>
      <c r="J25" s="158">
        <v>8</v>
      </c>
      <c r="K25" s="73" t="s">
        <v>26</v>
      </c>
      <c r="L25" s="46">
        <v>11</v>
      </c>
      <c r="M25" s="205"/>
      <c r="N25" s="46"/>
      <c r="O25" s="184"/>
      <c r="P25" s="163"/>
      <c r="Q25" s="48"/>
      <c r="R25" s="46"/>
      <c r="S25" s="48"/>
      <c r="T25" s="46"/>
      <c r="U25" s="184"/>
      <c r="V25" s="46"/>
      <c r="W25" s="48"/>
      <c r="X25" s="46"/>
      <c r="Y25" s="184"/>
      <c r="Z25" s="46"/>
      <c r="AA25" s="49"/>
      <c r="AB25" s="46"/>
      <c r="AC25" s="49"/>
      <c r="AD25" s="46"/>
      <c r="AE25" s="49"/>
      <c r="AF25" s="86"/>
      <c r="AG25" s="49"/>
      <c r="AH25" s="46"/>
      <c r="AI25" s="49"/>
      <c r="AJ25" s="86"/>
      <c r="AK25" s="49"/>
      <c r="AL25" s="86"/>
      <c r="AM25" s="49"/>
      <c r="AN25" s="46"/>
      <c r="AO25" s="49"/>
      <c r="AP25" s="46"/>
      <c r="AQ25" s="49"/>
      <c r="AR25" s="46"/>
      <c r="AS25" s="49"/>
      <c r="AT25" s="46"/>
      <c r="AU25" s="49"/>
      <c r="AV25" s="46"/>
      <c r="AW25" s="49"/>
      <c r="AX25" s="46"/>
      <c r="AY25" s="49"/>
      <c r="AZ25" s="46"/>
      <c r="BA25" s="49"/>
      <c r="BB25" s="46"/>
      <c r="BC25" s="49"/>
      <c r="BD25" s="46"/>
      <c r="BE25" s="49"/>
      <c r="BF25" s="46"/>
    </row>
    <row r="26" spans="1:58" ht="12" customHeight="1">
      <c r="A26" s="81">
        <v>23</v>
      </c>
      <c r="B26" s="81">
        <v>23</v>
      </c>
      <c r="C26" s="50" t="s">
        <v>407</v>
      </c>
      <c r="D26" s="50" t="s">
        <v>414</v>
      </c>
      <c r="E26" s="53" t="s">
        <v>98</v>
      </c>
      <c r="F26" s="43">
        <f>G26+H26</f>
        <v>77.5</v>
      </c>
      <c r="G26" s="84">
        <f>J26+L26+N26+P26+R26+T26+V26+X26+Z26+AB26+AD26+AF26+AH26+AJ26+AL26</f>
        <v>8</v>
      </c>
      <c r="H26" s="85">
        <v>69.5</v>
      </c>
      <c r="I26" s="217" t="s">
        <v>29</v>
      </c>
      <c r="J26" s="163">
        <v>8</v>
      </c>
      <c r="K26" s="161"/>
      <c r="L26" s="46"/>
      <c r="M26" s="49"/>
      <c r="N26" s="46"/>
      <c r="O26" s="161"/>
      <c r="P26" s="46"/>
      <c r="Q26" s="161"/>
      <c r="R26" s="46"/>
      <c r="S26" s="45"/>
      <c r="T26" s="46"/>
      <c r="U26" s="184"/>
      <c r="V26" s="46"/>
      <c r="W26" s="49"/>
      <c r="X26" s="46"/>
      <c r="Y26" s="49"/>
      <c r="Z26" s="46"/>
      <c r="AA26" s="49"/>
      <c r="AB26" s="46"/>
      <c r="AC26" s="49"/>
      <c r="AD26" s="46"/>
      <c r="AE26" s="49"/>
      <c r="AF26" s="86"/>
      <c r="AG26" s="49"/>
      <c r="AH26" s="46"/>
      <c r="AI26" s="49"/>
      <c r="AJ26" s="86"/>
      <c r="AK26" s="49"/>
      <c r="AL26" s="86"/>
      <c r="AM26" s="49"/>
      <c r="AN26" s="46"/>
      <c r="AO26" s="49"/>
      <c r="AP26" s="46"/>
      <c r="AQ26" s="49"/>
      <c r="AR26" s="46"/>
      <c r="AS26" s="49"/>
      <c r="AT26" s="46"/>
      <c r="AU26" s="49"/>
      <c r="AV26" s="46"/>
      <c r="AW26" s="49"/>
      <c r="AX26" s="46"/>
      <c r="AY26" s="49"/>
      <c r="AZ26" s="46"/>
      <c r="BA26" s="49"/>
      <c r="BB26" s="46"/>
      <c r="BC26" s="49"/>
      <c r="BD26" s="46"/>
      <c r="BE26" s="49"/>
      <c r="BF26" s="46"/>
    </row>
    <row r="27" spans="1:58" ht="12" customHeight="1">
      <c r="A27" s="81">
        <v>24</v>
      </c>
      <c r="B27" s="81">
        <v>24</v>
      </c>
      <c r="C27" s="88" t="s">
        <v>139</v>
      </c>
      <c r="D27" s="82" t="s">
        <v>140</v>
      </c>
      <c r="E27" s="52" t="s">
        <v>64</v>
      </c>
      <c r="F27" s="43">
        <f>G27+H27</f>
        <v>77</v>
      </c>
      <c r="G27" s="84">
        <f>J27+L27+N27+P27+R27+T27+V27+X27+Z27+AB27+AD27+AF27+AH27+AJ27+AL27</f>
        <v>0</v>
      </c>
      <c r="H27" s="85">
        <v>77</v>
      </c>
      <c r="I27" s="184"/>
      <c r="J27" s="163"/>
      <c r="K27" s="205"/>
      <c r="L27" s="46"/>
      <c r="M27" s="48"/>
      <c r="N27" s="46"/>
      <c r="O27" s="205"/>
      <c r="P27" s="158"/>
      <c r="Q27" s="184"/>
      <c r="R27" s="163"/>
      <c r="S27" s="47"/>
      <c r="T27" s="46"/>
      <c r="U27" s="160"/>
      <c r="V27" s="164"/>
      <c r="W27" s="49"/>
      <c r="X27" s="46"/>
      <c r="Y27" s="49"/>
      <c r="Z27" s="46"/>
      <c r="AA27" s="49"/>
      <c r="AB27" s="46"/>
      <c r="AC27" s="48"/>
      <c r="AD27" s="46"/>
      <c r="AE27" s="49"/>
      <c r="AF27" s="86"/>
      <c r="AG27" s="49"/>
      <c r="AH27" s="46"/>
      <c r="AI27" s="49"/>
      <c r="AJ27" s="86"/>
      <c r="AK27" s="49"/>
      <c r="AL27" s="86"/>
      <c r="AM27" s="49"/>
      <c r="AN27" s="46"/>
      <c r="AO27" s="49"/>
      <c r="AP27" s="46"/>
      <c r="AQ27" s="49"/>
      <c r="AR27" s="46"/>
      <c r="AS27" s="49"/>
      <c r="AT27" s="46"/>
      <c r="AU27" s="49"/>
      <c r="AV27" s="46"/>
      <c r="AW27" s="49"/>
      <c r="AX27" s="46"/>
      <c r="AY27" s="49"/>
      <c r="AZ27" s="46"/>
      <c r="BA27" s="49"/>
      <c r="BB27" s="46"/>
      <c r="BC27" s="49"/>
      <c r="BD27" s="46"/>
      <c r="BE27" s="49"/>
      <c r="BF27" s="46"/>
    </row>
    <row r="28" spans="1:58" ht="12" customHeight="1">
      <c r="A28" s="81">
        <v>25</v>
      </c>
      <c r="B28" s="81">
        <v>25</v>
      </c>
      <c r="C28" s="88" t="s">
        <v>164</v>
      </c>
      <c r="D28" s="82" t="s">
        <v>165</v>
      </c>
      <c r="E28" s="42" t="s">
        <v>440</v>
      </c>
      <c r="F28" s="43">
        <f>G28+H28</f>
        <v>62.4</v>
      </c>
      <c r="G28" s="84">
        <f>J28+L28+N28+P28+R28+T28+V28+X28+Z28+AB28+AD28+AF28+AH28+AJ28+AL28</f>
        <v>19</v>
      </c>
      <c r="H28" s="85">
        <v>43.4</v>
      </c>
      <c r="I28" s="217" t="s">
        <v>29</v>
      </c>
      <c r="J28" s="158">
        <v>8</v>
      </c>
      <c r="K28" s="73" t="s">
        <v>26</v>
      </c>
      <c r="L28" s="46">
        <v>11</v>
      </c>
      <c r="M28" s="48"/>
      <c r="N28" s="46"/>
      <c r="O28" s="205"/>
      <c r="P28" s="158"/>
      <c r="Q28" s="48"/>
      <c r="R28" s="46"/>
      <c r="S28" s="48"/>
      <c r="T28" s="46"/>
      <c r="U28" s="205"/>
      <c r="V28" s="164"/>
      <c r="W28" s="181"/>
      <c r="X28" s="164"/>
      <c r="Y28" s="184"/>
      <c r="Z28" s="46"/>
      <c r="AA28" s="49"/>
      <c r="AB28" s="46"/>
      <c r="AC28" s="49"/>
      <c r="AD28" s="46"/>
      <c r="AE28" s="49"/>
      <c r="AF28" s="46"/>
      <c r="AG28" s="49"/>
      <c r="AH28" s="46"/>
      <c r="AI28" s="48"/>
      <c r="AJ28" s="86"/>
      <c r="AK28" s="49"/>
      <c r="AL28" s="86"/>
      <c r="AM28" s="49"/>
      <c r="AN28" s="46"/>
      <c r="AO28" s="49"/>
      <c r="AP28" s="46"/>
      <c r="AQ28" s="49"/>
      <c r="AR28" s="46"/>
      <c r="AS28" s="49"/>
      <c r="AT28" s="46"/>
      <c r="AU28" s="49"/>
      <c r="AV28" s="46"/>
      <c r="AW28" s="49"/>
      <c r="AX28" s="46"/>
      <c r="AY28" s="49"/>
      <c r="AZ28" s="46"/>
      <c r="BA28" s="49"/>
      <c r="BB28" s="46"/>
      <c r="BC28" s="49"/>
      <c r="BD28" s="46"/>
      <c r="BE28" s="49"/>
      <c r="BF28" s="46"/>
    </row>
    <row r="29" spans="1:58" ht="12" customHeight="1">
      <c r="A29" s="81">
        <v>26</v>
      </c>
      <c r="B29" s="81">
        <v>26</v>
      </c>
      <c r="C29" s="81" t="s">
        <v>372</v>
      </c>
      <c r="D29" s="81" t="s">
        <v>373</v>
      </c>
      <c r="E29" s="54" t="s">
        <v>168</v>
      </c>
      <c r="F29" s="43">
        <f>G29+H29</f>
        <v>59</v>
      </c>
      <c r="G29" s="84">
        <f>J29+L29+N29+P29+R29+T29+V29+X29+Z29+AB29+AD29+AF29+AH29+AJ29+AL29</f>
        <v>0</v>
      </c>
      <c r="H29" s="85">
        <v>59</v>
      </c>
      <c r="I29" s="184"/>
      <c r="J29" s="158"/>
      <c r="K29" s="49"/>
      <c r="L29" s="46"/>
      <c r="M29" s="49"/>
      <c r="N29" s="46"/>
      <c r="O29" s="48"/>
      <c r="P29" s="46"/>
      <c r="Q29" s="49"/>
      <c r="R29" s="46"/>
      <c r="S29" s="45"/>
      <c r="T29" s="164"/>
      <c r="U29" s="161"/>
      <c r="V29" s="164"/>
      <c r="W29" s="49"/>
      <c r="X29" s="46"/>
      <c r="Y29" s="49"/>
      <c r="Z29" s="46"/>
      <c r="AA29" s="49"/>
      <c r="AB29" s="46"/>
      <c r="AC29" s="49"/>
      <c r="AD29" s="46"/>
      <c r="AE29" s="49"/>
      <c r="AF29" s="86"/>
      <c r="AG29" s="49"/>
      <c r="AH29" s="46"/>
      <c r="AI29" s="49"/>
      <c r="AJ29" s="86"/>
      <c r="AK29" s="49"/>
      <c r="AL29" s="86"/>
      <c r="AM29" s="49"/>
      <c r="AN29" s="46"/>
      <c r="AO29" s="49"/>
      <c r="AP29" s="46"/>
      <c r="AQ29" s="49"/>
      <c r="AR29" s="46"/>
      <c r="AS29" s="49"/>
      <c r="AT29" s="46"/>
      <c r="AU29" s="49"/>
      <c r="AV29" s="46"/>
      <c r="AW29" s="49"/>
      <c r="AX29" s="46"/>
      <c r="AY29" s="49"/>
      <c r="AZ29" s="46"/>
      <c r="BA29" s="49"/>
      <c r="BB29" s="46"/>
      <c r="BC29" s="49"/>
      <c r="BD29" s="46"/>
      <c r="BE29" s="49"/>
      <c r="BF29" s="46"/>
    </row>
    <row r="30" spans="1:58" ht="12" customHeight="1">
      <c r="A30" s="81">
        <v>27</v>
      </c>
      <c r="B30" s="81">
        <v>27</v>
      </c>
      <c r="C30" s="50" t="s">
        <v>423</v>
      </c>
      <c r="D30" s="96" t="s">
        <v>422</v>
      </c>
      <c r="E30" s="53" t="s">
        <v>98</v>
      </c>
      <c r="F30" s="43">
        <f>G30+H30</f>
        <v>54</v>
      </c>
      <c r="G30" s="84">
        <f>J30+L30+N30+P30+R30+T30+V30+X30+Z30+AB30+AD30+AF30+AH30+AJ30+AL30</f>
        <v>0</v>
      </c>
      <c r="H30" s="85">
        <v>54</v>
      </c>
      <c r="I30" s="85"/>
      <c r="J30" s="46"/>
      <c r="K30" s="49"/>
      <c r="L30" s="46"/>
      <c r="M30" s="49"/>
      <c r="N30" s="46"/>
      <c r="O30" s="161"/>
      <c r="P30" s="164"/>
      <c r="Q30" s="49"/>
      <c r="R30" s="46"/>
      <c r="S30" s="47"/>
      <c r="T30" s="46"/>
      <c r="U30" s="161"/>
      <c r="V30" s="164"/>
      <c r="W30" s="161"/>
      <c r="X30" s="164"/>
      <c r="Y30" s="161"/>
      <c r="Z30" s="46"/>
      <c r="AA30" s="49"/>
      <c r="AB30" s="46"/>
      <c r="AC30" s="49"/>
      <c r="AD30" s="46"/>
      <c r="AE30" s="49"/>
      <c r="AF30" s="86"/>
      <c r="AG30" s="49"/>
      <c r="AH30" s="46"/>
      <c r="AI30" s="49"/>
      <c r="AJ30" s="86"/>
      <c r="AK30" s="49"/>
      <c r="AL30" s="86"/>
      <c r="AM30" s="49"/>
      <c r="AN30" s="46"/>
      <c r="AO30" s="49"/>
      <c r="AP30" s="46"/>
      <c r="AQ30" s="49"/>
      <c r="AR30" s="46"/>
      <c r="AS30" s="49"/>
      <c r="AT30" s="46"/>
      <c r="AU30" s="49"/>
      <c r="AV30" s="46"/>
      <c r="AW30" s="49"/>
      <c r="AX30" s="46"/>
      <c r="AY30" s="49"/>
      <c r="AZ30" s="46"/>
      <c r="BA30" s="49"/>
      <c r="BB30" s="46"/>
      <c r="BC30" s="49"/>
      <c r="BD30" s="46"/>
      <c r="BE30" s="49"/>
      <c r="BF30" s="46"/>
    </row>
    <row r="31" spans="1:58" ht="12" customHeight="1">
      <c r="A31" s="81">
        <v>28</v>
      </c>
      <c r="B31" s="81">
        <v>28</v>
      </c>
      <c r="C31" s="81" t="s">
        <v>152</v>
      </c>
      <c r="D31" s="81" t="s">
        <v>153</v>
      </c>
      <c r="E31" s="52" t="s">
        <v>154</v>
      </c>
      <c r="F31" s="43">
        <f>G31+H31</f>
        <v>51</v>
      </c>
      <c r="G31" s="84">
        <f>J31+L31+N31+P31+R31+T31+V31+X31+Z31+AB31+AD31+AF31+AH31+AJ31+AL31</f>
        <v>51</v>
      </c>
      <c r="H31" s="85">
        <v>0</v>
      </c>
      <c r="I31" s="67" t="s">
        <v>20</v>
      </c>
      <c r="J31" s="163">
        <v>40</v>
      </c>
      <c r="K31" s="73" t="s">
        <v>26</v>
      </c>
      <c r="L31" s="46">
        <v>11</v>
      </c>
      <c r="M31" s="184"/>
      <c r="N31" s="46"/>
      <c r="O31" s="49"/>
      <c r="P31" s="46"/>
      <c r="Q31" s="49"/>
      <c r="R31" s="46"/>
      <c r="S31" s="47"/>
      <c r="T31" s="164"/>
      <c r="U31" s="49"/>
      <c r="V31" s="46"/>
      <c r="W31" s="47"/>
      <c r="X31" s="46"/>
      <c r="Y31" s="49"/>
      <c r="Z31" s="46"/>
      <c r="AA31" s="49"/>
      <c r="AB31" s="46"/>
      <c r="AC31" s="49"/>
      <c r="AD31" s="46"/>
      <c r="AE31" s="49"/>
      <c r="AF31" s="86"/>
      <c r="AG31" s="49"/>
      <c r="AH31" s="46"/>
      <c r="AI31" s="49"/>
      <c r="AJ31" s="86"/>
      <c r="AK31" s="49"/>
      <c r="AL31" s="86"/>
      <c r="AM31" s="49"/>
      <c r="AN31" s="46"/>
      <c r="AO31" s="49"/>
      <c r="AP31" s="46"/>
      <c r="AQ31" s="49"/>
      <c r="AR31" s="46"/>
      <c r="AS31" s="49"/>
      <c r="AT31" s="46"/>
      <c r="AU31" s="49"/>
      <c r="AV31" s="46"/>
      <c r="AW31" s="49"/>
      <c r="AX31" s="46"/>
      <c r="AY31" s="49"/>
      <c r="AZ31" s="46"/>
      <c r="BA31" s="49"/>
      <c r="BB31" s="46"/>
      <c r="BC31" s="49"/>
      <c r="BD31" s="46"/>
      <c r="BE31" s="49"/>
      <c r="BF31" s="46"/>
    </row>
    <row r="32" spans="1:58" ht="12" customHeight="1">
      <c r="A32" s="81">
        <v>29</v>
      </c>
      <c r="B32" s="81">
        <v>29</v>
      </c>
      <c r="C32" s="40" t="s">
        <v>230</v>
      </c>
      <c r="D32" s="50" t="s">
        <v>231</v>
      </c>
      <c r="E32" s="42" t="s">
        <v>70</v>
      </c>
      <c r="F32" s="43">
        <f>G32+H32</f>
        <v>36</v>
      </c>
      <c r="G32" s="84">
        <f>J32+L32+N32+P32+R32+T32+V32+X32+Z32+AB32+AD32+AF32+AH32+AJ32+AL32</f>
        <v>0</v>
      </c>
      <c r="H32" s="85">
        <v>36</v>
      </c>
      <c r="I32" s="184"/>
      <c r="J32" s="158"/>
      <c r="K32" s="184"/>
      <c r="L32" s="46"/>
      <c r="M32" s="48"/>
      <c r="N32" s="46"/>
      <c r="O32" s="48"/>
      <c r="P32" s="46"/>
      <c r="Q32" s="48"/>
      <c r="R32" s="46"/>
      <c r="S32" s="202"/>
      <c r="T32" s="46"/>
      <c r="U32" s="184"/>
      <c r="V32" s="46"/>
      <c r="W32" s="48"/>
      <c r="X32" s="46"/>
      <c r="Y32" s="49"/>
      <c r="Z32" s="46"/>
      <c r="AA32" s="49"/>
      <c r="AB32" s="46"/>
      <c r="AC32" s="49"/>
      <c r="AD32" s="46"/>
      <c r="AE32" s="49"/>
      <c r="AF32" s="86"/>
      <c r="AG32" s="49"/>
      <c r="AH32" s="46"/>
      <c r="AI32" s="49"/>
      <c r="AJ32" s="86"/>
      <c r="AK32" s="49"/>
      <c r="AL32" s="86"/>
      <c r="AM32" s="49"/>
      <c r="AN32" s="46"/>
      <c r="AO32" s="49"/>
      <c r="AP32" s="46"/>
      <c r="AQ32" s="49"/>
      <c r="AR32" s="46"/>
      <c r="AS32" s="49"/>
      <c r="AT32" s="46"/>
      <c r="AU32" s="49"/>
      <c r="AV32" s="46"/>
      <c r="AW32" s="49"/>
      <c r="AX32" s="46"/>
      <c r="AY32" s="49"/>
      <c r="AZ32" s="46"/>
      <c r="BA32" s="49"/>
      <c r="BB32" s="46"/>
      <c r="BC32" s="49"/>
      <c r="BD32" s="46"/>
      <c r="BE32" s="49"/>
      <c r="BF32" s="46"/>
    </row>
    <row r="33" spans="1:58" ht="12" customHeight="1">
      <c r="A33" s="81">
        <v>30</v>
      </c>
      <c r="B33" s="81">
        <v>30</v>
      </c>
      <c r="C33" s="186" t="s">
        <v>433</v>
      </c>
      <c r="D33" s="186" t="s">
        <v>444</v>
      </c>
      <c r="E33" s="197" t="s">
        <v>442</v>
      </c>
      <c r="F33" s="43">
        <f>G33+H33</f>
        <v>31.4</v>
      </c>
      <c r="G33" s="84">
        <f>J33+L33+N33+P33+R33+T33+V33+X33+Z33+AB33+AD33+AF33+AH33+AJ33+AL33</f>
        <v>8</v>
      </c>
      <c r="H33" s="85">
        <v>23.4</v>
      </c>
      <c r="I33" s="76" t="s">
        <v>29</v>
      </c>
      <c r="J33" s="163">
        <v>8</v>
      </c>
      <c r="K33" s="184"/>
      <c r="L33" s="46"/>
      <c r="M33" s="48"/>
      <c r="N33" s="46"/>
      <c r="O33" s="48"/>
      <c r="P33" s="46"/>
      <c r="Q33" s="48"/>
      <c r="R33" s="46"/>
      <c r="S33" s="48"/>
      <c r="T33" s="46"/>
      <c r="U33" s="161"/>
      <c r="V33" s="164"/>
      <c r="W33" s="48"/>
      <c r="X33" s="46"/>
      <c r="Y33" s="49"/>
      <c r="Z33" s="46"/>
      <c r="AA33" s="49"/>
      <c r="AB33" s="46"/>
      <c r="AC33" s="49"/>
      <c r="AD33" s="46"/>
      <c r="AE33" s="49"/>
      <c r="AF33" s="86"/>
      <c r="AG33" s="49"/>
      <c r="AH33" s="46"/>
      <c r="AI33" s="49"/>
      <c r="AJ33" s="86"/>
      <c r="AK33" s="49"/>
      <c r="AL33" s="86"/>
      <c r="AM33" s="49"/>
      <c r="AN33" s="46"/>
      <c r="AO33" s="49"/>
      <c r="AP33" s="46"/>
      <c r="AQ33" s="49"/>
      <c r="AR33" s="46"/>
      <c r="AS33" s="49"/>
      <c r="AT33" s="46"/>
      <c r="AU33" s="49"/>
      <c r="AV33" s="46"/>
      <c r="AW33" s="49"/>
      <c r="AX33" s="46"/>
      <c r="AY33" s="49"/>
      <c r="AZ33" s="46"/>
      <c r="BA33" s="49"/>
      <c r="BB33" s="46"/>
      <c r="BC33" s="49"/>
      <c r="BD33" s="46"/>
      <c r="BE33" s="49"/>
      <c r="BF33" s="46"/>
    </row>
    <row r="34" spans="1:58" ht="12" customHeight="1">
      <c r="A34" s="81">
        <v>31</v>
      </c>
      <c r="B34" s="81">
        <v>31</v>
      </c>
      <c r="C34" s="88" t="s">
        <v>129</v>
      </c>
      <c r="D34" s="82" t="s">
        <v>130</v>
      </c>
      <c r="E34" s="42" t="s">
        <v>70</v>
      </c>
      <c r="F34" s="43">
        <f>G34+H34</f>
        <v>27</v>
      </c>
      <c r="G34" s="84">
        <f>J34+L34+N34+P34+R34+T34+V34+X34+Z34+AB34+AD34+AF34+AH34+AJ34+AL34</f>
        <v>0</v>
      </c>
      <c r="H34" s="85">
        <v>27</v>
      </c>
      <c r="I34" s="184"/>
      <c r="J34" s="158"/>
      <c r="K34" s="184"/>
      <c r="L34" s="163"/>
      <c r="M34" s="184"/>
      <c r="N34" s="46"/>
      <c r="O34" s="205"/>
      <c r="P34" s="158"/>
      <c r="Q34" s="184"/>
      <c r="R34" s="46"/>
      <c r="S34" s="202"/>
      <c r="T34" s="46"/>
      <c r="U34" s="49"/>
      <c r="V34" s="46"/>
      <c r="W34" s="49"/>
      <c r="X34" s="46"/>
      <c r="Y34" s="49"/>
      <c r="Z34" s="46"/>
      <c r="AA34" s="49"/>
      <c r="AB34" s="46"/>
      <c r="AC34" s="49"/>
      <c r="AD34" s="46"/>
      <c r="AE34" s="49"/>
      <c r="AF34" s="86"/>
      <c r="AG34" s="49"/>
      <c r="AH34" s="46"/>
      <c r="AI34" s="49"/>
      <c r="AJ34" s="46"/>
      <c r="AK34" s="49"/>
      <c r="AL34" s="86"/>
      <c r="AM34" s="49"/>
      <c r="AN34" s="46"/>
      <c r="AO34" s="49"/>
      <c r="AP34" s="46"/>
      <c r="AQ34" s="49"/>
      <c r="AR34" s="46"/>
      <c r="AS34" s="49"/>
      <c r="AT34" s="46"/>
      <c r="AU34" s="49"/>
      <c r="AV34" s="46"/>
      <c r="AW34" s="49"/>
      <c r="AX34" s="46"/>
      <c r="AY34" s="49"/>
      <c r="AZ34" s="46"/>
      <c r="BA34" s="49"/>
      <c r="BB34" s="46"/>
      <c r="BC34" s="49"/>
      <c r="BD34" s="46"/>
      <c r="BE34" s="49"/>
      <c r="BF34" s="46"/>
    </row>
    <row r="35" spans="1:58" ht="12" customHeight="1">
      <c r="A35" s="81">
        <v>32</v>
      </c>
      <c r="B35" s="81">
        <v>32</v>
      </c>
      <c r="C35" s="91" t="s">
        <v>430</v>
      </c>
      <c r="D35" s="91" t="s">
        <v>431</v>
      </c>
      <c r="E35" s="197" t="s">
        <v>442</v>
      </c>
      <c r="F35" s="43">
        <f>G35+H35</f>
        <v>25</v>
      </c>
      <c r="G35" s="84">
        <f>J35+L35+N35+P35+R35+T35+V35+X35+Z35+AB35+AD35+AF35+AH35+AJ35+AL35</f>
        <v>11</v>
      </c>
      <c r="H35" s="85">
        <v>14</v>
      </c>
      <c r="I35" s="184"/>
      <c r="J35" s="163"/>
      <c r="K35" s="184"/>
      <c r="L35" s="163"/>
      <c r="M35" s="73" t="s">
        <v>26</v>
      </c>
      <c r="N35" s="46">
        <v>11</v>
      </c>
      <c r="O35" s="184"/>
      <c r="P35" s="163"/>
      <c r="Q35" s="48"/>
      <c r="R35" s="46"/>
      <c r="S35" s="48"/>
      <c r="T35" s="46"/>
      <c r="U35" s="49"/>
      <c r="V35" s="46"/>
      <c r="W35" s="49"/>
      <c r="X35" s="46"/>
      <c r="Y35" s="49"/>
      <c r="Z35" s="46"/>
      <c r="AA35" s="49"/>
      <c r="AB35" s="46"/>
      <c r="AC35" s="49"/>
      <c r="AD35" s="46"/>
      <c r="AE35" s="49"/>
      <c r="AF35" s="86"/>
      <c r="AG35" s="49"/>
      <c r="AH35" s="46"/>
      <c r="AI35" s="49"/>
      <c r="AJ35" s="86"/>
      <c r="AK35" s="49"/>
      <c r="AL35" s="86"/>
      <c r="AM35" s="49"/>
      <c r="AN35" s="46"/>
      <c r="AO35" s="49"/>
      <c r="AP35" s="46"/>
      <c r="AQ35" s="49"/>
      <c r="AR35" s="46"/>
      <c r="AS35" s="49"/>
      <c r="AT35" s="46"/>
      <c r="AU35" s="49"/>
      <c r="AV35" s="46"/>
      <c r="AW35" s="49"/>
      <c r="AX35" s="46"/>
      <c r="AY35" s="49"/>
      <c r="AZ35" s="46"/>
      <c r="BA35" s="49"/>
      <c r="BB35" s="46"/>
      <c r="BC35" s="49"/>
      <c r="BD35" s="46"/>
      <c r="BE35" s="49"/>
      <c r="BF35" s="46"/>
    </row>
    <row r="36" spans="1:58" ht="12" customHeight="1">
      <c r="A36" s="81">
        <v>33</v>
      </c>
      <c r="B36" s="81">
        <v>34</v>
      </c>
      <c r="C36" s="88" t="s">
        <v>198</v>
      </c>
      <c r="D36" s="82" t="s">
        <v>199</v>
      </c>
      <c r="E36" s="90" t="s">
        <v>64</v>
      </c>
      <c r="F36" s="43">
        <f>G36+H36</f>
        <v>24</v>
      </c>
      <c r="G36" s="84">
        <f>J36+L36+N36+P36+R36+T36+V36+X36+Z36+AB36+AD36+AF36+AH36+AJ36+AL36</f>
        <v>24</v>
      </c>
      <c r="H36" s="85">
        <v>0</v>
      </c>
      <c r="I36" s="76" t="s">
        <v>29</v>
      </c>
      <c r="J36" s="163">
        <v>8</v>
      </c>
      <c r="K36" s="48"/>
      <c r="L36" s="46"/>
      <c r="M36" s="70" t="s">
        <v>23</v>
      </c>
      <c r="N36" s="46">
        <v>16</v>
      </c>
      <c r="O36" s="49"/>
      <c r="P36" s="46"/>
      <c r="Q36" s="49"/>
      <c r="R36" s="46"/>
      <c r="S36" s="47"/>
      <c r="T36" s="46"/>
      <c r="U36" s="49"/>
      <c r="V36" s="46"/>
      <c r="W36" s="49"/>
      <c r="X36" s="46"/>
      <c r="Y36" s="49"/>
      <c r="Z36" s="46"/>
      <c r="AA36" s="49"/>
      <c r="AB36" s="46"/>
      <c r="AC36" s="49"/>
      <c r="AD36" s="46"/>
      <c r="AE36" s="49"/>
      <c r="AF36" s="86"/>
      <c r="AG36" s="49"/>
      <c r="AH36" s="46"/>
      <c r="AI36" s="49"/>
      <c r="AJ36" s="86"/>
      <c r="AK36" s="49"/>
      <c r="AL36" s="86"/>
      <c r="AM36" s="49"/>
      <c r="AN36" s="46"/>
      <c r="AO36" s="49"/>
      <c r="AP36" s="46"/>
      <c r="AQ36" s="49"/>
      <c r="AR36" s="46"/>
      <c r="AS36" s="49"/>
      <c r="AT36" s="46"/>
      <c r="AU36" s="49"/>
      <c r="AV36" s="46"/>
      <c r="AW36" s="49"/>
      <c r="AX36" s="46"/>
      <c r="AY36" s="49"/>
      <c r="AZ36" s="46"/>
      <c r="BA36" s="49"/>
      <c r="BB36" s="46"/>
      <c r="BC36" s="49"/>
      <c r="BD36" s="46"/>
      <c r="BE36" s="49"/>
      <c r="BF36" s="46"/>
    </row>
    <row r="37" spans="1:58" ht="12" customHeight="1">
      <c r="A37" s="81">
        <v>34</v>
      </c>
      <c r="B37" s="81">
        <v>33</v>
      </c>
      <c r="C37" s="91" t="s">
        <v>460</v>
      </c>
      <c r="D37" s="186"/>
      <c r="E37" s="92"/>
      <c r="F37" s="43">
        <f>G37+H37</f>
        <v>22</v>
      </c>
      <c r="G37" s="84">
        <f>J37+L37+N37+P37+R37+T37+V37+X37+Z37+AB37+AD37+AF37+AH37+AJ37+AL37</f>
        <v>22</v>
      </c>
      <c r="H37" s="85">
        <v>0</v>
      </c>
      <c r="I37" s="85"/>
      <c r="J37" s="46"/>
      <c r="K37" s="73" t="s">
        <v>26</v>
      </c>
      <c r="L37" s="46">
        <v>11</v>
      </c>
      <c r="M37" s="258" t="s">
        <v>26</v>
      </c>
      <c r="N37" s="46">
        <v>11</v>
      </c>
      <c r="O37" s="49"/>
      <c r="P37" s="46"/>
      <c r="Q37" s="49"/>
      <c r="R37" s="46"/>
      <c r="S37" s="49"/>
      <c r="T37" s="46"/>
      <c r="U37" s="49"/>
      <c r="V37" s="46"/>
      <c r="W37" s="49"/>
      <c r="X37" s="46"/>
      <c r="Y37" s="49"/>
      <c r="Z37" s="46"/>
      <c r="AA37" s="49"/>
      <c r="AB37" s="46"/>
      <c r="AC37" s="49"/>
      <c r="AD37" s="46"/>
      <c r="AE37" s="49"/>
      <c r="AF37" s="86"/>
      <c r="AG37" s="49"/>
      <c r="AH37" s="46"/>
      <c r="AI37" s="49"/>
      <c r="AJ37" s="86"/>
      <c r="AK37" s="49"/>
      <c r="AL37" s="86"/>
      <c r="AM37" s="49"/>
      <c r="AN37" s="46"/>
      <c r="AO37" s="49"/>
      <c r="AP37" s="46"/>
      <c r="AQ37" s="49"/>
      <c r="AR37" s="46"/>
      <c r="AS37" s="49"/>
      <c r="AT37" s="46"/>
      <c r="AU37" s="49"/>
      <c r="AV37" s="46"/>
      <c r="AW37" s="49"/>
      <c r="AX37" s="46"/>
      <c r="AY37" s="49"/>
      <c r="AZ37" s="46"/>
      <c r="BA37" s="49"/>
      <c r="BB37" s="46"/>
      <c r="BC37" s="49"/>
      <c r="BD37" s="46"/>
      <c r="BE37" s="49"/>
      <c r="BF37" s="46"/>
    </row>
    <row r="38" spans="1:58" ht="12" customHeight="1">
      <c r="A38" s="81">
        <v>35</v>
      </c>
      <c r="B38" s="81">
        <v>35</v>
      </c>
      <c r="C38" s="88" t="s">
        <v>166</v>
      </c>
      <c r="D38" s="82" t="s">
        <v>167</v>
      </c>
      <c r="E38" s="42" t="s">
        <v>70</v>
      </c>
      <c r="F38" s="43">
        <f>G38+H38</f>
        <v>0</v>
      </c>
      <c r="G38" s="84">
        <f>J38+L38+N38+P38+R38+T38+V38+X38+Z38+AB38+AD38+AF38+AH38+AJ38+AL38</f>
        <v>0</v>
      </c>
      <c r="H38" s="85">
        <v>0</v>
      </c>
      <c r="I38" s="85"/>
      <c r="J38" s="46"/>
      <c r="K38" s="184"/>
      <c r="L38" s="163"/>
      <c r="M38" s="49"/>
      <c r="N38" s="46"/>
      <c r="O38" s="49"/>
      <c r="P38" s="46"/>
      <c r="Q38" s="49"/>
      <c r="R38" s="46"/>
      <c r="S38" s="49"/>
      <c r="T38" s="46"/>
      <c r="U38" s="49"/>
      <c r="V38" s="46"/>
      <c r="W38" s="49"/>
      <c r="X38" s="46"/>
      <c r="Y38" s="49"/>
      <c r="Z38" s="46"/>
      <c r="AA38" s="49"/>
      <c r="AB38" s="46"/>
      <c r="AC38" s="49"/>
      <c r="AD38" s="46"/>
      <c r="AE38" s="49"/>
      <c r="AF38" s="86"/>
      <c r="AG38" s="49"/>
      <c r="AH38" s="46"/>
      <c r="AI38" s="49"/>
      <c r="AJ38" s="86"/>
      <c r="AK38" s="49"/>
      <c r="AL38" s="86"/>
      <c r="AM38" s="49"/>
      <c r="AN38" s="46"/>
      <c r="AO38" s="49"/>
      <c r="AP38" s="46"/>
      <c r="AQ38" s="49"/>
      <c r="AR38" s="46"/>
      <c r="AS38" s="49"/>
      <c r="AT38" s="46"/>
      <c r="AU38" s="49"/>
      <c r="AV38" s="46"/>
      <c r="AW38" s="49"/>
      <c r="AX38" s="46"/>
      <c r="AY38" s="49"/>
      <c r="AZ38" s="46"/>
      <c r="BA38" s="49"/>
      <c r="BB38" s="46"/>
      <c r="BC38" s="49"/>
      <c r="BD38" s="46"/>
      <c r="BE38" s="49"/>
      <c r="BF38" s="46"/>
    </row>
    <row r="39" spans="1:58" ht="12" customHeight="1">
      <c r="A39" s="81">
        <v>36</v>
      </c>
      <c r="B39" s="81">
        <v>36</v>
      </c>
      <c r="C39" s="91" t="s">
        <v>432</v>
      </c>
      <c r="D39" s="186"/>
      <c r="E39" s="92"/>
      <c r="F39" s="43">
        <f>G39+H39</f>
        <v>0</v>
      </c>
      <c r="G39" s="84">
        <f>J39+L39+N39+P39+R39+T39+V39+X39+Z39+AB39+AD39+AF39+AH39+AJ39+AL39</f>
        <v>0</v>
      </c>
      <c r="H39" s="85">
        <v>0</v>
      </c>
      <c r="I39" s="85"/>
      <c r="J39" s="46"/>
      <c r="K39" s="184"/>
      <c r="L39" s="163"/>
      <c r="M39" s="49"/>
      <c r="N39" s="46"/>
      <c r="O39" s="49"/>
      <c r="P39" s="46"/>
      <c r="Q39" s="49"/>
      <c r="R39" s="46"/>
      <c r="S39" s="49"/>
      <c r="T39" s="46"/>
      <c r="U39" s="49"/>
      <c r="V39" s="46"/>
      <c r="W39" s="49"/>
      <c r="X39" s="46"/>
      <c r="Y39" s="49"/>
      <c r="Z39" s="46"/>
      <c r="AA39" s="49"/>
      <c r="AB39" s="46"/>
      <c r="AC39" s="49"/>
      <c r="AD39" s="46"/>
      <c r="AE39" s="49"/>
      <c r="AF39" s="86"/>
      <c r="AG39" s="49"/>
      <c r="AH39" s="46"/>
      <c r="AI39" s="49"/>
      <c r="AJ39" s="86"/>
      <c r="AK39" s="49"/>
      <c r="AL39" s="86"/>
      <c r="AM39" s="49"/>
      <c r="AN39" s="46"/>
      <c r="AO39" s="49"/>
      <c r="AP39" s="46"/>
      <c r="AQ39" s="49"/>
      <c r="AR39" s="46"/>
      <c r="AS39" s="49"/>
      <c r="AT39" s="46"/>
      <c r="AU39" s="49"/>
      <c r="AV39" s="46"/>
      <c r="AW39" s="49"/>
      <c r="AX39" s="46"/>
      <c r="AY39" s="49"/>
      <c r="AZ39" s="46"/>
      <c r="BA39" s="49"/>
      <c r="BB39" s="46"/>
      <c r="BC39" s="49"/>
      <c r="BD39" s="46"/>
      <c r="BE39" s="49"/>
      <c r="BF39" s="46"/>
    </row>
    <row r="40" spans="1:58" ht="12" customHeight="1">
      <c r="A40" s="81">
        <v>37</v>
      </c>
      <c r="B40" s="81">
        <v>37</v>
      </c>
      <c r="C40" s="81" t="s">
        <v>196</v>
      </c>
      <c r="D40" s="82" t="s">
        <v>197</v>
      </c>
      <c r="E40" s="42" t="s">
        <v>70</v>
      </c>
      <c r="F40" s="43">
        <f>G40+H40</f>
        <v>0</v>
      </c>
      <c r="G40" s="84">
        <f>J40+L40+N40+P40+R40+T40+V40+X40+Z40+AB40+AD40+AF40+AH40+AJ40+AL40</f>
        <v>0</v>
      </c>
      <c r="H40" s="85">
        <v>0</v>
      </c>
      <c r="I40" s="49"/>
      <c r="J40" s="46"/>
      <c r="K40" s="161"/>
      <c r="L40" s="164"/>
      <c r="M40" s="48"/>
      <c r="N40" s="46"/>
      <c r="O40" s="49"/>
      <c r="P40" s="46"/>
      <c r="Q40" s="49"/>
      <c r="R40" s="46"/>
      <c r="S40" s="202"/>
      <c r="T40" s="46"/>
      <c r="U40" s="49"/>
      <c r="V40" s="46"/>
      <c r="W40" s="45"/>
      <c r="X40" s="46"/>
      <c r="Y40" s="49"/>
      <c r="Z40" s="46"/>
      <c r="AA40" s="49"/>
      <c r="AB40" s="46"/>
      <c r="AC40" s="49"/>
      <c r="AD40" s="46"/>
      <c r="AE40" s="49"/>
      <c r="AF40" s="86"/>
      <c r="AG40" s="49"/>
      <c r="AH40" s="46"/>
      <c r="AI40" s="49"/>
      <c r="AJ40" s="86"/>
      <c r="AK40" s="49"/>
      <c r="AL40" s="86"/>
      <c r="AM40" s="49"/>
      <c r="AN40" s="46"/>
      <c r="AO40" s="49"/>
      <c r="AP40" s="46"/>
      <c r="AQ40" s="49"/>
      <c r="AR40" s="46"/>
      <c r="AS40" s="49"/>
      <c r="AT40" s="46"/>
      <c r="AU40" s="49"/>
      <c r="AV40" s="46"/>
      <c r="AW40" s="49"/>
      <c r="AX40" s="46"/>
      <c r="AY40" s="49"/>
      <c r="AZ40" s="46"/>
      <c r="BA40" s="49"/>
      <c r="BB40" s="46"/>
      <c r="BC40" s="49"/>
      <c r="BD40" s="46"/>
      <c r="BE40" s="49"/>
      <c r="BF40" s="46"/>
    </row>
    <row r="41" spans="1:58" ht="12" customHeight="1">
      <c r="A41" s="81">
        <v>38</v>
      </c>
      <c r="B41" s="81">
        <v>38</v>
      </c>
      <c r="C41" s="82" t="s">
        <v>116</v>
      </c>
      <c r="D41" s="82" t="s">
        <v>117</v>
      </c>
      <c r="E41" s="87" t="s">
        <v>64</v>
      </c>
      <c r="F41" s="43">
        <f>G41+H41</f>
        <v>0</v>
      </c>
      <c r="G41" s="84">
        <f>J41+L41+N41+P41+R41+T41+V41+X41+Z41+AB41+AD41+AF41+AH41+AJ41+AL41</f>
        <v>0</v>
      </c>
      <c r="H41" s="85">
        <v>0</v>
      </c>
      <c r="I41" s="49"/>
      <c r="J41" s="46"/>
      <c r="K41" s="49"/>
      <c r="L41" s="46"/>
      <c r="M41" s="48"/>
      <c r="N41" s="46"/>
      <c r="O41" s="184"/>
      <c r="P41" s="163"/>
      <c r="Q41" s="184"/>
      <c r="R41" s="163"/>
      <c r="S41" s="183"/>
      <c r="T41" s="163"/>
      <c r="U41" s="49"/>
      <c r="V41" s="46"/>
      <c r="W41" s="47"/>
      <c r="X41" s="46"/>
      <c r="Y41" s="49"/>
      <c r="Z41" s="46"/>
      <c r="AA41" s="48"/>
      <c r="AB41" s="46"/>
      <c r="AC41" s="49"/>
      <c r="AD41" s="46"/>
      <c r="AE41" s="49"/>
      <c r="AF41" s="86"/>
      <c r="AG41" s="49"/>
      <c r="AH41" s="46"/>
      <c r="AI41" s="49"/>
      <c r="AJ41" s="86"/>
      <c r="AK41" s="49"/>
      <c r="AL41" s="86"/>
      <c r="AM41" s="49"/>
      <c r="AN41" s="46"/>
      <c r="AO41" s="49"/>
      <c r="AP41" s="46"/>
      <c r="AQ41" s="49"/>
      <c r="AR41" s="46"/>
      <c r="AS41" s="49"/>
      <c r="AT41" s="46"/>
      <c r="AU41" s="49"/>
      <c r="AV41" s="46"/>
      <c r="AW41" s="49"/>
      <c r="AX41" s="46"/>
      <c r="AY41" s="49"/>
      <c r="AZ41" s="46"/>
      <c r="BA41" s="49"/>
      <c r="BB41" s="46"/>
      <c r="BC41" s="49"/>
      <c r="BD41" s="46"/>
      <c r="BE41" s="49"/>
      <c r="BF41" s="46"/>
    </row>
    <row r="42" spans="1:58" ht="12" customHeight="1">
      <c r="A42" s="81">
        <v>39</v>
      </c>
      <c r="B42" s="81">
        <v>39</v>
      </c>
      <c r="C42" s="81" t="s">
        <v>158</v>
      </c>
      <c r="D42" s="82" t="s">
        <v>159</v>
      </c>
      <c r="E42" s="4" t="s">
        <v>157</v>
      </c>
      <c r="F42" s="43">
        <f>G42+H42</f>
        <v>0</v>
      </c>
      <c r="G42" s="84">
        <f>J42+L42+N42+P42+R42+T42+V42+X42+Z42+AB42+AD42+AF42+AH42+AJ42+AL42</f>
        <v>0</v>
      </c>
      <c r="H42" s="85">
        <v>0</v>
      </c>
      <c r="I42" s="49"/>
      <c r="J42" s="46"/>
      <c r="K42" s="48"/>
      <c r="L42" s="46"/>
      <c r="M42" s="48"/>
      <c r="N42" s="46"/>
      <c r="O42" s="48"/>
      <c r="P42" s="46"/>
      <c r="Q42" s="184"/>
      <c r="R42" s="163"/>
      <c r="S42" s="202"/>
      <c r="T42" s="46"/>
      <c r="U42" s="49"/>
      <c r="V42" s="46"/>
      <c r="W42" s="49"/>
      <c r="X42" s="46"/>
      <c r="Y42" s="49"/>
      <c r="Z42" s="46"/>
      <c r="AA42" s="49"/>
      <c r="AB42" s="46"/>
      <c r="AC42" s="49"/>
      <c r="AD42" s="46"/>
      <c r="AE42" s="49"/>
      <c r="AF42" s="86"/>
      <c r="AG42" s="49"/>
      <c r="AH42" s="46"/>
      <c r="AI42" s="49"/>
      <c r="AJ42" s="86"/>
      <c r="AK42" s="49"/>
      <c r="AL42" s="86"/>
      <c r="AM42" s="49"/>
      <c r="AN42" s="46"/>
      <c r="AO42" s="49"/>
      <c r="AP42" s="46"/>
      <c r="AQ42" s="49"/>
      <c r="AR42" s="46"/>
      <c r="AS42" s="49"/>
      <c r="AT42" s="46"/>
      <c r="AU42" s="49"/>
      <c r="AV42" s="46"/>
      <c r="AW42" s="49"/>
      <c r="AX42" s="46"/>
      <c r="AY42" s="49"/>
      <c r="AZ42" s="46"/>
      <c r="BA42" s="49"/>
      <c r="BB42" s="46"/>
      <c r="BC42" s="49"/>
      <c r="BD42" s="46"/>
      <c r="BE42" s="49"/>
      <c r="BF42" s="46"/>
    </row>
    <row r="43" spans="1:58" ht="12" customHeight="1">
      <c r="A43" s="81">
        <v>40</v>
      </c>
      <c r="B43" s="81">
        <v>40</v>
      </c>
      <c r="C43" s="88" t="s">
        <v>170</v>
      </c>
      <c r="D43" s="82" t="s">
        <v>171</v>
      </c>
      <c r="E43" s="4" t="s">
        <v>157</v>
      </c>
      <c r="F43" s="43">
        <f>G43+H43</f>
        <v>0</v>
      </c>
      <c r="G43" s="84">
        <f>J43+L43+N43+P43+R43+T43+V43+X43+Z43+AB43+AD43+AF43+AH43+AJ43+AL43</f>
        <v>0</v>
      </c>
      <c r="H43" s="85">
        <v>0</v>
      </c>
      <c r="I43" s="49"/>
      <c r="J43" s="46"/>
      <c r="K43" s="49"/>
      <c r="L43" s="46"/>
      <c r="M43" s="49"/>
      <c r="N43" s="46"/>
      <c r="O43" s="184"/>
      <c r="P43" s="163"/>
      <c r="Q43" s="184"/>
      <c r="R43" s="163"/>
      <c r="S43" s="48"/>
      <c r="T43" s="46"/>
      <c r="U43" s="49"/>
      <c r="V43" s="46"/>
      <c r="W43" s="49"/>
      <c r="X43" s="46"/>
      <c r="Y43" s="49"/>
      <c r="Z43" s="46"/>
      <c r="AA43" s="48"/>
      <c r="AB43" s="46"/>
      <c r="AC43" s="49"/>
      <c r="AD43" s="46"/>
      <c r="AE43" s="49"/>
      <c r="AF43" s="86"/>
      <c r="AG43" s="49"/>
      <c r="AH43" s="46"/>
      <c r="AI43" s="49"/>
      <c r="AJ43" s="86"/>
      <c r="AK43" s="49"/>
      <c r="AL43" s="86"/>
      <c r="AM43" s="49"/>
      <c r="AN43" s="46"/>
      <c r="AO43" s="49"/>
      <c r="AP43" s="46"/>
      <c r="AQ43" s="49"/>
      <c r="AR43" s="46"/>
      <c r="AS43" s="49"/>
      <c r="AT43" s="46"/>
      <c r="AU43" s="49"/>
      <c r="AV43" s="46"/>
      <c r="AW43" s="49"/>
      <c r="AX43" s="46"/>
      <c r="AY43" s="49"/>
      <c r="AZ43" s="46"/>
      <c r="BA43" s="49"/>
      <c r="BB43" s="46"/>
      <c r="BC43" s="49"/>
      <c r="BD43" s="46"/>
      <c r="BE43" s="49"/>
      <c r="BF43" s="46"/>
    </row>
    <row r="44" spans="1:58" ht="12" customHeight="1">
      <c r="A44" s="81">
        <v>41</v>
      </c>
      <c r="B44" s="81">
        <v>41</v>
      </c>
      <c r="C44" s="88" t="s">
        <v>204</v>
      </c>
      <c r="D44" s="82" t="s">
        <v>205</v>
      </c>
      <c r="E44" s="4" t="s">
        <v>157</v>
      </c>
      <c r="F44" s="43">
        <f>G44+H44</f>
        <v>0</v>
      </c>
      <c r="G44" s="84">
        <f>J44+L44+N44+P44+R44+T44+V44+X44+Z44+AB44+AD44+AF44+AH44+AJ44+AL44</f>
        <v>0</v>
      </c>
      <c r="H44" s="85">
        <v>0</v>
      </c>
      <c r="I44" s="85"/>
      <c r="J44" s="46"/>
      <c r="K44" s="49"/>
      <c r="L44" s="46"/>
      <c r="M44" s="49"/>
      <c r="N44" s="46"/>
      <c r="O44" s="184"/>
      <c r="P44" s="163"/>
      <c r="Q44" s="184"/>
      <c r="R44" s="163"/>
      <c r="S44" s="161"/>
      <c r="T44" s="46"/>
      <c r="U44" s="49"/>
      <c r="V44" s="46"/>
      <c r="W44" s="49"/>
      <c r="X44" s="46"/>
      <c r="Y44" s="49"/>
      <c r="Z44" s="46"/>
      <c r="AA44" s="49"/>
      <c r="AB44" s="46"/>
      <c r="AC44" s="49"/>
      <c r="AD44" s="46"/>
      <c r="AE44" s="49"/>
      <c r="AF44" s="86"/>
      <c r="AG44" s="49"/>
      <c r="AH44" s="46"/>
      <c r="AI44" s="49"/>
      <c r="AJ44" s="86"/>
      <c r="AK44" s="49"/>
      <c r="AL44" s="86"/>
      <c r="AM44" s="49"/>
      <c r="AN44" s="46"/>
      <c r="AO44" s="49"/>
      <c r="AP44" s="46"/>
      <c r="AQ44" s="49"/>
      <c r="AR44" s="46"/>
      <c r="AS44" s="49"/>
      <c r="AT44" s="46"/>
      <c r="AU44" s="49"/>
      <c r="AV44" s="46"/>
      <c r="AW44" s="49"/>
      <c r="AX44" s="46"/>
      <c r="AY44" s="49"/>
      <c r="AZ44" s="46"/>
      <c r="BA44" s="49"/>
      <c r="BB44" s="46"/>
      <c r="BC44" s="49"/>
      <c r="BD44" s="46"/>
      <c r="BE44" s="49"/>
      <c r="BF44" s="46"/>
    </row>
    <row r="45" spans="1:58" ht="12" customHeight="1">
      <c r="A45" s="81">
        <v>42</v>
      </c>
      <c r="B45" s="81">
        <v>42</v>
      </c>
      <c r="C45" s="88" t="s">
        <v>260</v>
      </c>
      <c r="D45" s="82" t="s">
        <v>261</v>
      </c>
      <c r="E45" s="89" t="s">
        <v>168</v>
      </c>
      <c r="F45" s="43">
        <f>G45+H45</f>
        <v>0</v>
      </c>
      <c r="G45" s="84">
        <f>J45+L45+N45+P45+R45+T45+V45+X45+Z45+AB45+AD45+AF45+AH45+AJ45+AL45</f>
        <v>0</v>
      </c>
      <c r="H45" s="85">
        <v>0</v>
      </c>
      <c r="I45" s="85"/>
      <c r="J45" s="46"/>
      <c r="K45" s="49"/>
      <c r="L45" s="46"/>
      <c r="M45" s="49"/>
      <c r="N45" s="46"/>
      <c r="O45" s="49"/>
      <c r="P45" s="46"/>
      <c r="Q45" s="184"/>
      <c r="R45" s="163"/>
      <c r="S45" s="161"/>
      <c r="T45" s="46"/>
      <c r="U45" s="49"/>
      <c r="V45" s="46"/>
      <c r="W45" s="49"/>
      <c r="X45" s="46"/>
      <c r="Y45" s="49"/>
      <c r="Z45" s="46"/>
      <c r="AA45" s="49"/>
      <c r="AB45" s="46"/>
      <c r="AC45" s="49"/>
      <c r="AD45" s="46"/>
      <c r="AE45" s="49"/>
      <c r="AF45" s="86"/>
      <c r="AG45" s="49"/>
      <c r="AH45" s="46"/>
      <c r="AI45" s="49"/>
      <c r="AJ45" s="86"/>
      <c r="AK45" s="49"/>
      <c r="AL45" s="86"/>
      <c r="AM45" s="49"/>
      <c r="AN45" s="46"/>
      <c r="AO45" s="49"/>
      <c r="AP45" s="46"/>
      <c r="AQ45" s="49"/>
      <c r="AR45" s="46"/>
      <c r="AS45" s="49"/>
      <c r="AT45" s="46"/>
      <c r="AU45" s="49"/>
      <c r="AV45" s="46"/>
      <c r="AW45" s="49"/>
      <c r="AX45" s="46"/>
      <c r="AY45" s="49"/>
      <c r="AZ45" s="46"/>
      <c r="BA45" s="49"/>
      <c r="BB45" s="46"/>
      <c r="BC45" s="49"/>
      <c r="BD45" s="46"/>
      <c r="BE45" s="49"/>
      <c r="BF45" s="46"/>
    </row>
    <row r="46" spans="1:58" ht="12" customHeight="1">
      <c r="A46" s="81">
        <v>43</v>
      </c>
      <c r="B46" s="81">
        <v>43</v>
      </c>
      <c r="C46" s="88" t="s">
        <v>123</v>
      </c>
      <c r="D46" s="82" t="s">
        <v>124</v>
      </c>
      <c r="E46" s="52" t="s">
        <v>64</v>
      </c>
      <c r="F46" s="43">
        <f>G46+H46</f>
        <v>0</v>
      </c>
      <c r="G46" s="84">
        <f>J46+L46+N46+P46+R46+T46+V46+X46+Z46+AB46+AD46+AF46+AH46+AJ46+AL46</f>
        <v>0</v>
      </c>
      <c r="H46" s="85">
        <v>0</v>
      </c>
      <c r="I46" s="49"/>
      <c r="J46" s="46"/>
      <c r="K46" s="49"/>
      <c r="L46" s="46"/>
      <c r="M46" s="49"/>
      <c r="N46" s="46"/>
      <c r="O46" s="49"/>
      <c r="P46" s="46"/>
      <c r="Q46" s="49"/>
      <c r="R46" s="46"/>
      <c r="S46" s="47"/>
      <c r="T46" s="46"/>
      <c r="U46" s="48"/>
      <c r="V46" s="46"/>
      <c r="W46" s="45"/>
      <c r="X46" s="46"/>
      <c r="Y46" s="49"/>
      <c r="Z46" s="46"/>
      <c r="AA46" s="49"/>
      <c r="AB46" s="46"/>
      <c r="AC46" s="48"/>
      <c r="AD46" s="46"/>
      <c r="AE46" s="48"/>
      <c r="AF46" s="46"/>
      <c r="AG46" s="49"/>
      <c r="AH46" s="46"/>
      <c r="AI46" s="49"/>
      <c r="AJ46" s="46"/>
      <c r="AK46" s="49"/>
      <c r="AL46" s="86"/>
      <c r="AM46" s="49"/>
      <c r="AN46" s="46"/>
      <c r="AO46" s="49"/>
      <c r="AP46" s="46"/>
      <c r="AQ46" s="49"/>
      <c r="AR46" s="46"/>
      <c r="AS46" s="49"/>
      <c r="AT46" s="46"/>
      <c r="AU46" s="49"/>
      <c r="AV46" s="46"/>
      <c r="AW46" s="49"/>
      <c r="AX46" s="46"/>
      <c r="AY46" s="49"/>
      <c r="AZ46" s="46"/>
      <c r="BA46" s="49"/>
      <c r="BB46" s="46"/>
      <c r="BC46" s="49"/>
      <c r="BD46" s="46"/>
      <c r="BE46" s="49"/>
      <c r="BF46" s="46"/>
    </row>
    <row r="47" spans="1:58" ht="12" customHeight="1">
      <c r="A47" s="81">
        <v>44</v>
      </c>
      <c r="B47" s="81">
        <v>44</v>
      </c>
      <c r="C47" s="203" t="s">
        <v>141</v>
      </c>
      <c r="D47" s="82" t="s">
        <v>142</v>
      </c>
      <c r="E47" s="42" t="s">
        <v>67</v>
      </c>
      <c r="F47" s="43">
        <f>G47+H47</f>
        <v>0</v>
      </c>
      <c r="G47" s="84">
        <f>J47+L47+N47+P47+R47+T47+V47+X47+Z47+AB47+AD47+AF47+AH47+AJ47+AL47</f>
        <v>0</v>
      </c>
      <c r="H47" s="85">
        <v>0</v>
      </c>
      <c r="I47" s="85"/>
      <c r="J47" s="46"/>
      <c r="K47" s="48"/>
      <c r="L47" s="46"/>
      <c r="M47" s="49"/>
      <c r="N47" s="46"/>
      <c r="O47" s="49"/>
      <c r="P47" s="46"/>
      <c r="Q47" s="49"/>
      <c r="R47" s="46"/>
      <c r="S47" s="48"/>
      <c r="T47" s="46"/>
      <c r="U47" s="48"/>
      <c r="V47" s="46"/>
      <c r="W47" s="49"/>
      <c r="X47" s="46"/>
      <c r="Y47" s="49"/>
      <c r="Z47" s="46"/>
      <c r="AA47" s="49"/>
      <c r="AB47" s="46"/>
      <c r="AC47" s="49"/>
      <c r="AD47" s="46"/>
      <c r="AE47" s="49"/>
      <c r="AF47" s="86"/>
      <c r="AG47" s="49"/>
      <c r="AH47" s="46"/>
      <c r="AI47" s="49"/>
      <c r="AJ47" s="86"/>
      <c r="AK47" s="49"/>
      <c r="AL47" s="86"/>
      <c r="AM47" s="49"/>
      <c r="AN47" s="46"/>
      <c r="AO47" s="49"/>
      <c r="AP47" s="46"/>
      <c r="AQ47" s="49"/>
      <c r="AR47" s="46"/>
      <c r="AS47" s="49"/>
      <c r="AT47" s="46"/>
      <c r="AU47" s="49"/>
      <c r="AV47" s="46"/>
      <c r="AW47" s="49"/>
      <c r="AX47" s="46"/>
      <c r="AY47" s="49"/>
      <c r="AZ47" s="46"/>
      <c r="BA47" s="49"/>
      <c r="BB47" s="46"/>
      <c r="BC47" s="49"/>
      <c r="BD47" s="46"/>
      <c r="BE47" s="49"/>
      <c r="BF47" s="46"/>
    </row>
    <row r="48" spans="1:58" ht="12" customHeight="1">
      <c r="A48" s="81">
        <v>45</v>
      </c>
      <c r="B48" s="81">
        <v>45</v>
      </c>
      <c r="C48" s="88" t="s">
        <v>150</v>
      </c>
      <c r="D48" s="82" t="s">
        <v>151</v>
      </c>
      <c r="E48" s="89" t="s">
        <v>67</v>
      </c>
      <c r="F48" s="43">
        <f>G48+H48</f>
        <v>0</v>
      </c>
      <c r="G48" s="84">
        <f>J48+L48+N48+P48+R48+T48+V48+X48+Z48+AB48+AD48+AF48+AH48+AJ48+AL48</f>
        <v>0</v>
      </c>
      <c r="H48" s="85">
        <v>0</v>
      </c>
      <c r="I48" s="49"/>
      <c r="J48" s="46"/>
      <c r="K48" s="49"/>
      <c r="L48" s="46"/>
      <c r="M48" s="161"/>
      <c r="N48" s="46"/>
      <c r="O48" s="49"/>
      <c r="P48" s="46"/>
      <c r="Q48" s="49"/>
      <c r="R48" s="46"/>
      <c r="S48" s="47"/>
      <c r="T48" s="46"/>
      <c r="U48" s="48"/>
      <c r="V48" s="46"/>
      <c r="W48" s="49"/>
      <c r="X48" s="46"/>
      <c r="Y48" s="49"/>
      <c r="Z48" s="46"/>
      <c r="AA48" s="49"/>
      <c r="AB48" s="46"/>
      <c r="AC48" s="49"/>
      <c r="AD48" s="46"/>
      <c r="AE48" s="49"/>
      <c r="AF48" s="86"/>
      <c r="AG48" s="49"/>
      <c r="AH48" s="46"/>
      <c r="AI48" s="49"/>
      <c r="AJ48" s="86"/>
      <c r="AK48" s="49"/>
      <c r="AL48" s="86"/>
      <c r="AM48" s="49"/>
      <c r="AN48" s="46"/>
      <c r="AO48" s="49"/>
      <c r="AP48" s="46"/>
      <c r="AQ48" s="49"/>
      <c r="AR48" s="46"/>
      <c r="AS48" s="49"/>
      <c r="AT48" s="46"/>
      <c r="AU48" s="49"/>
      <c r="AV48" s="46"/>
      <c r="AW48" s="49"/>
      <c r="AX48" s="46"/>
      <c r="AY48" s="49"/>
      <c r="AZ48" s="46"/>
      <c r="BA48" s="49"/>
      <c r="BB48" s="46"/>
      <c r="BC48" s="49"/>
      <c r="BD48" s="46"/>
      <c r="BE48" s="49"/>
      <c r="BF48" s="46"/>
    </row>
    <row r="49" spans="1:58" ht="12" customHeight="1">
      <c r="A49" s="81">
        <v>46</v>
      </c>
      <c r="B49" s="81">
        <v>46</v>
      </c>
      <c r="C49" s="91" t="s">
        <v>169</v>
      </c>
      <c r="D49" s="91"/>
      <c r="E49" s="92"/>
      <c r="F49" s="43">
        <f>G49+H49</f>
        <v>0</v>
      </c>
      <c r="G49" s="84">
        <f>J49+L49+N49+P49+R49+T49+V49+X49+Z49+AB49+AD49+AF49+AH49+AJ49+AL49</f>
        <v>0</v>
      </c>
      <c r="H49" s="85">
        <v>0</v>
      </c>
      <c r="I49" s="85"/>
      <c r="J49" s="46"/>
      <c r="K49" s="49"/>
      <c r="L49" s="46"/>
      <c r="M49" s="49"/>
      <c r="N49" s="46"/>
      <c r="O49" s="49"/>
      <c r="P49" s="46"/>
      <c r="Q49" s="49"/>
      <c r="R49" s="46"/>
      <c r="S49" s="49"/>
      <c r="T49" s="46"/>
      <c r="U49" s="49"/>
      <c r="V49" s="46"/>
      <c r="W49" s="47"/>
      <c r="X49" s="46"/>
      <c r="Y49" s="49"/>
      <c r="Z49" s="46"/>
      <c r="AA49" s="49"/>
      <c r="AB49" s="46"/>
      <c r="AC49" s="49"/>
      <c r="AD49" s="46"/>
      <c r="AE49" s="49"/>
      <c r="AF49" s="86"/>
      <c r="AG49" s="49"/>
      <c r="AH49" s="46"/>
      <c r="AI49" s="48"/>
      <c r="AJ49" s="86"/>
      <c r="AK49" s="49"/>
      <c r="AL49" s="86"/>
      <c r="AM49" s="49"/>
      <c r="AN49" s="46"/>
      <c r="AO49" s="49"/>
      <c r="AP49" s="46"/>
      <c r="AQ49" s="49"/>
      <c r="AR49" s="46"/>
      <c r="AS49" s="49"/>
      <c r="AT49" s="46"/>
      <c r="AU49" s="49"/>
      <c r="AV49" s="46"/>
      <c r="AW49" s="49"/>
      <c r="AX49" s="46"/>
      <c r="AY49" s="49"/>
      <c r="AZ49" s="46"/>
      <c r="BA49" s="49"/>
      <c r="BB49" s="46"/>
      <c r="BC49" s="49"/>
      <c r="BD49" s="46"/>
      <c r="BE49" s="49"/>
      <c r="BF49" s="46"/>
    </row>
    <row r="50" spans="1:58" ht="12" customHeight="1">
      <c r="A50" s="81">
        <v>47</v>
      </c>
      <c r="B50" s="81">
        <v>47</v>
      </c>
      <c r="C50" s="81" t="s">
        <v>172</v>
      </c>
      <c r="D50" s="81" t="s">
        <v>173</v>
      </c>
      <c r="E50" s="54" t="s">
        <v>67</v>
      </c>
      <c r="F50" s="43">
        <f>G50+H50</f>
        <v>0</v>
      </c>
      <c r="G50" s="84">
        <f>J50+L50+N50+P50+R50+T50+V50+X50+Z50+AB50+AD50+AF50+AH50+AJ50+AL50</f>
        <v>0</v>
      </c>
      <c r="H50" s="85">
        <v>0</v>
      </c>
      <c r="I50" s="85"/>
      <c r="J50" s="46"/>
      <c r="K50" s="49"/>
      <c r="L50" s="46"/>
      <c r="M50" s="49"/>
      <c r="N50" s="46"/>
      <c r="O50" s="49"/>
      <c r="P50" s="46"/>
      <c r="Q50" s="49"/>
      <c r="R50" s="46"/>
      <c r="S50" s="49"/>
      <c r="T50" s="46"/>
      <c r="U50" s="49"/>
      <c r="V50" s="46"/>
      <c r="W50" s="49"/>
      <c r="X50" s="46"/>
      <c r="Y50" s="49"/>
      <c r="Z50" s="46"/>
      <c r="AA50" s="49"/>
      <c r="AB50" s="46"/>
      <c r="AC50" s="49"/>
      <c r="AD50" s="46"/>
      <c r="AE50" s="49"/>
      <c r="AF50" s="46"/>
      <c r="AG50" s="49"/>
      <c r="AH50" s="46"/>
      <c r="AI50" s="49"/>
      <c r="AJ50" s="46"/>
      <c r="AK50" s="49"/>
      <c r="AL50" s="86"/>
      <c r="AM50" s="49"/>
      <c r="AN50" s="46"/>
      <c r="AO50" s="49"/>
      <c r="AP50" s="46"/>
      <c r="AQ50" s="49"/>
      <c r="AR50" s="46"/>
      <c r="AS50" s="49"/>
      <c r="AT50" s="46"/>
      <c r="AU50" s="49"/>
      <c r="AV50" s="46"/>
      <c r="AW50" s="49"/>
      <c r="AX50" s="46"/>
      <c r="AY50" s="49"/>
      <c r="AZ50" s="46"/>
      <c r="BA50" s="49"/>
      <c r="BB50" s="46"/>
      <c r="BC50" s="49"/>
      <c r="BD50" s="46"/>
      <c r="BE50" s="49"/>
      <c r="BF50" s="46"/>
    </row>
    <row r="51" spans="1:58" ht="12" customHeight="1">
      <c r="A51" s="81">
        <v>48</v>
      </c>
      <c r="B51" s="81">
        <v>48</v>
      </c>
      <c r="C51" s="81" t="s">
        <v>174</v>
      </c>
      <c r="D51" s="81" t="s">
        <v>175</v>
      </c>
      <c r="E51" s="42" t="s">
        <v>70</v>
      </c>
      <c r="F51" s="43">
        <f>G51+H51</f>
        <v>0</v>
      </c>
      <c r="G51" s="84">
        <f>J51+L51+N51+P51+R51+T51+V51+X51+Z51+AB51+AD51+AF51+AH51+AJ51+AL51</f>
        <v>0</v>
      </c>
      <c r="H51" s="85">
        <v>0</v>
      </c>
      <c r="I51" s="85"/>
      <c r="J51" s="46"/>
      <c r="K51" s="49"/>
      <c r="L51" s="46"/>
      <c r="M51" s="49"/>
      <c r="N51" s="46"/>
      <c r="O51" s="49"/>
      <c r="P51" s="46"/>
      <c r="Q51" s="49"/>
      <c r="R51" s="46"/>
      <c r="S51" s="49"/>
      <c r="T51" s="46"/>
      <c r="U51" s="48"/>
      <c r="V51" s="46"/>
      <c r="W51" s="49"/>
      <c r="X51" s="46"/>
      <c r="Y51" s="49"/>
      <c r="Z51" s="46"/>
      <c r="AA51" s="49"/>
      <c r="AB51" s="46"/>
      <c r="AC51" s="49"/>
      <c r="AD51" s="46"/>
      <c r="AE51" s="49"/>
      <c r="AF51" s="86"/>
      <c r="AG51" s="49"/>
      <c r="AH51" s="46"/>
      <c r="AI51" s="48"/>
      <c r="AJ51" s="86"/>
      <c r="AK51" s="49"/>
      <c r="AL51" s="86"/>
      <c r="AM51" s="49"/>
      <c r="AN51" s="46"/>
      <c r="AO51" s="49"/>
      <c r="AP51" s="46"/>
      <c r="AQ51" s="49"/>
      <c r="AR51" s="46"/>
      <c r="AS51" s="49"/>
      <c r="AT51" s="46"/>
      <c r="AU51" s="49"/>
      <c r="AV51" s="46"/>
      <c r="AW51" s="49"/>
      <c r="AX51" s="46"/>
      <c r="AY51" s="49"/>
      <c r="AZ51" s="46"/>
      <c r="BA51" s="49"/>
      <c r="BB51" s="46"/>
      <c r="BC51" s="49"/>
      <c r="BD51" s="46"/>
      <c r="BE51" s="49"/>
      <c r="BF51" s="46"/>
    </row>
    <row r="52" spans="1:58" ht="12" customHeight="1">
      <c r="A52" s="81">
        <v>49</v>
      </c>
      <c r="B52" s="81">
        <v>49</v>
      </c>
      <c r="C52" s="93" t="s">
        <v>176</v>
      </c>
      <c r="D52" s="82" t="s">
        <v>177</v>
      </c>
      <c r="E52" s="42" t="s">
        <v>70</v>
      </c>
      <c r="F52" s="43">
        <f>G52+H52</f>
        <v>0</v>
      </c>
      <c r="G52" s="84">
        <f>J52+L52+N52+P52+R52+T52+V52+X52+Z52+AB52+AD52+AF52+AH52+AJ52+AL52</f>
        <v>0</v>
      </c>
      <c r="H52" s="85">
        <v>0</v>
      </c>
      <c r="I52" s="85"/>
      <c r="J52" s="46"/>
      <c r="K52" s="49"/>
      <c r="L52" s="46"/>
      <c r="M52" s="49"/>
      <c r="N52" s="46"/>
      <c r="O52" s="160"/>
      <c r="P52" s="164"/>
      <c r="Q52" s="49"/>
      <c r="R52" s="46"/>
      <c r="S52" s="161"/>
      <c r="T52" s="46"/>
      <c r="U52" s="49"/>
      <c r="V52" s="46"/>
      <c r="W52" s="49"/>
      <c r="X52" s="46"/>
      <c r="Y52" s="49"/>
      <c r="Z52" s="46"/>
      <c r="AA52" s="48"/>
      <c r="AB52" s="46"/>
      <c r="AC52" s="49"/>
      <c r="AD52" s="46"/>
      <c r="AE52" s="49"/>
      <c r="AF52" s="86"/>
      <c r="AG52" s="49"/>
      <c r="AH52" s="46"/>
      <c r="AI52" s="49"/>
      <c r="AJ52" s="86"/>
      <c r="AK52" s="49"/>
      <c r="AL52" s="86"/>
      <c r="AM52" s="49"/>
      <c r="AN52" s="46"/>
      <c r="AO52" s="49"/>
      <c r="AP52" s="46"/>
      <c r="AQ52" s="49"/>
      <c r="AR52" s="46"/>
      <c r="AS52" s="49"/>
      <c r="AT52" s="46"/>
      <c r="AU52" s="49"/>
      <c r="AV52" s="46"/>
      <c r="AW52" s="49"/>
      <c r="AX52" s="46"/>
      <c r="AY52" s="49"/>
      <c r="AZ52" s="46"/>
      <c r="BA52" s="49"/>
      <c r="BB52" s="46"/>
      <c r="BC52" s="49"/>
      <c r="BD52" s="46"/>
      <c r="BE52" s="49"/>
      <c r="BF52" s="46"/>
    </row>
    <row r="53" spans="1:58" ht="12" customHeight="1">
      <c r="A53" s="81">
        <v>50</v>
      </c>
      <c r="B53" s="81">
        <v>50</v>
      </c>
      <c r="C53" s="88" t="s">
        <v>180</v>
      </c>
      <c r="D53" s="82" t="s">
        <v>181</v>
      </c>
      <c r="E53" s="89" t="s">
        <v>168</v>
      </c>
      <c r="F53" s="43">
        <f>G53+H53</f>
        <v>0</v>
      </c>
      <c r="G53" s="84">
        <f>J53+L53+N53+P53+R53+T53+V53+X53+Z53+AB53+AD53+AF53+AH53+AJ53+AL53</f>
        <v>0</v>
      </c>
      <c r="H53" s="85">
        <v>0</v>
      </c>
      <c r="I53" s="85"/>
      <c r="J53" s="46"/>
      <c r="K53" s="49"/>
      <c r="L53" s="46"/>
      <c r="M53" s="49"/>
      <c r="N53" s="46"/>
      <c r="O53" s="48"/>
      <c r="P53" s="46"/>
      <c r="Q53" s="49"/>
      <c r="R53" s="46"/>
      <c r="S53" s="49"/>
      <c r="T53" s="46"/>
      <c r="U53" s="49"/>
      <c r="V53" s="46"/>
      <c r="W53" s="49"/>
      <c r="X53" s="46"/>
      <c r="Y53" s="48"/>
      <c r="Z53" s="46"/>
      <c r="AA53" s="48"/>
      <c r="AB53" s="46"/>
      <c r="AC53" s="49"/>
      <c r="AD53" s="46"/>
      <c r="AE53" s="49"/>
      <c r="AF53" s="86"/>
      <c r="AG53" s="49"/>
      <c r="AH53" s="46"/>
      <c r="AI53" s="49"/>
      <c r="AJ53" s="86"/>
      <c r="AK53" s="49"/>
      <c r="AL53" s="86"/>
      <c r="AM53" s="49"/>
      <c r="AN53" s="46"/>
      <c r="AO53" s="49"/>
      <c r="AP53" s="46"/>
      <c r="AQ53" s="49"/>
      <c r="AR53" s="46"/>
      <c r="AS53" s="49"/>
      <c r="AT53" s="46"/>
      <c r="AU53" s="49"/>
      <c r="AV53" s="46"/>
      <c r="AW53" s="49"/>
      <c r="AX53" s="46"/>
      <c r="AY53" s="49"/>
      <c r="AZ53" s="46"/>
      <c r="BA53" s="49"/>
      <c r="BB53" s="46"/>
      <c r="BC53" s="49"/>
      <c r="BD53" s="46"/>
      <c r="BE53" s="49"/>
      <c r="BF53" s="46"/>
    </row>
    <row r="54" spans="1:58" ht="12" customHeight="1">
      <c r="A54" s="81">
        <v>51</v>
      </c>
      <c r="B54" s="81">
        <v>51</v>
      </c>
      <c r="C54" s="91" t="s">
        <v>182</v>
      </c>
      <c r="D54" s="91"/>
      <c r="E54" s="92" t="s">
        <v>168</v>
      </c>
      <c r="F54" s="43">
        <f>G54+H54</f>
        <v>0</v>
      </c>
      <c r="G54" s="84">
        <f>J54+L54+N54+P54+R54+T54+V54+X54+Z54+AB54+AD54+AF54+AH54+AJ54+AL54</f>
        <v>0</v>
      </c>
      <c r="H54" s="85">
        <v>0</v>
      </c>
      <c r="I54" s="85"/>
      <c r="J54" s="46"/>
      <c r="K54" s="49"/>
      <c r="L54" s="46"/>
      <c r="M54" s="49"/>
      <c r="N54" s="46"/>
      <c r="O54" s="48"/>
      <c r="P54" s="46"/>
      <c r="Q54" s="49"/>
      <c r="R54" s="46"/>
      <c r="S54" s="49"/>
      <c r="T54" s="46"/>
      <c r="U54" s="49"/>
      <c r="V54" s="46"/>
      <c r="W54" s="49"/>
      <c r="X54" s="46"/>
      <c r="Y54" s="49"/>
      <c r="Z54" s="46"/>
      <c r="AA54" s="49"/>
      <c r="AB54" s="46"/>
      <c r="AC54" s="49"/>
      <c r="AD54" s="46"/>
      <c r="AE54" s="49"/>
      <c r="AF54" s="86"/>
      <c r="AG54" s="49"/>
      <c r="AH54" s="46"/>
      <c r="AI54" s="49"/>
      <c r="AJ54" s="86"/>
      <c r="AK54" s="49"/>
      <c r="AL54" s="86"/>
      <c r="AM54" s="49"/>
      <c r="AN54" s="46"/>
      <c r="AO54" s="49"/>
      <c r="AP54" s="46"/>
      <c r="AQ54" s="49"/>
      <c r="AR54" s="46"/>
      <c r="AS54" s="49"/>
      <c r="AT54" s="46"/>
      <c r="AU54" s="49"/>
      <c r="AV54" s="46"/>
      <c r="AW54" s="49"/>
      <c r="AX54" s="46"/>
      <c r="AY54" s="49"/>
      <c r="AZ54" s="46"/>
      <c r="BA54" s="49"/>
      <c r="BB54" s="46"/>
      <c r="BC54" s="49"/>
      <c r="BD54" s="46"/>
      <c r="BE54" s="49"/>
      <c r="BF54" s="46"/>
    </row>
    <row r="55" spans="1:58" ht="12" customHeight="1">
      <c r="A55" s="81">
        <v>52</v>
      </c>
      <c r="B55" s="81">
        <v>52</v>
      </c>
      <c r="C55" s="88" t="s">
        <v>183</v>
      </c>
      <c r="D55" s="82" t="s">
        <v>184</v>
      </c>
      <c r="E55" s="42" t="s">
        <v>168</v>
      </c>
      <c r="F55" s="43">
        <f>G55+H55</f>
        <v>0</v>
      </c>
      <c r="G55" s="84">
        <f>J55+L55+N55+P55+R55+T55+V55+X55+Z55+AB55+AD55+AF55+AH55+AJ55+AL55</f>
        <v>0</v>
      </c>
      <c r="H55" s="85">
        <v>0</v>
      </c>
      <c r="I55" s="85"/>
      <c r="J55" s="46"/>
      <c r="K55" s="49"/>
      <c r="L55" s="46"/>
      <c r="M55" s="49"/>
      <c r="N55" s="46"/>
      <c r="O55" s="49"/>
      <c r="P55" s="46"/>
      <c r="Q55" s="49"/>
      <c r="R55" s="46"/>
      <c r="S55" s="47"/>
      <c r="T55" s="46"/>
      <c r="U55" s="49"/>
      <c r="V55" s="46"/>
      <c r="W55" s="45"/>
      <c r="X55" s="46"/>
      <c r="Y55" s="49"/>
      <c r="Z55" s="46"/>
      <c r="AA55" s="49"/>
      <c r="AB55" s="46"/>
      <c r="AC55" s="49"/>
      <c r="AD55" s="46"/>
      <c r="AE55" s="49"/>
      <c r="AF55" s="86"/>
      <c r="AG55" s="49"/>
      <c r="AH55" s="46"/>
      <c r="AI55" s="49"/>
      <c r="AJ55" s="86"/>
      <c r="AK55" s="49"/>
      <c r="AL55" s="86"/>
      <c r="AM55" s="49"/>
      <c r="AN55" s="46"/>
      <c r="AO55" s="49"/>
      <c r="AP55" s="46"/>
      <c r="AQ55" s="49"/>
      <c r="AR55" s="46"/>
      <c r="AS55" s="49"/>
      <c r="AT55" s="46"/>
      <c r="AU55" s="49"/>
      <c r="AV55" s="46"/>
      <c r="AW55" s="49"/>
      <c r="AX55" s="46"/>
      <c r="AY55" s="49"/>
      <c r="AZ55" s="46"/>
      <c r="BA55" s="49"/>
      <c r="BB55" s="46"/>
      <c r="BC55" s="49"/>
      <c r="BD55" s="46"/>
      <c r="BE55" s="49"/>
      <c r="BF55" s="46"/>
    </row>
    <row r="56" spans="1:58" ht="12" customHeight="1">
      <c r="A56" s="81">
        <v>53</v>
      </c>
      <c r="B56" s="81">
        <v>53</v>
      </c>
      <c r="C56" s="88" t="s">
        <v>185</v>
      </c>
      <c r="D56" s="82" t="s">
        <v>186</v>
      </c>
      <c r="E56" s="52" t="s">
        <v>64</v>
      </c>
      <c r="F56" s="43">
        <f>G56+H56</f>
        <v>0</v>
      </c>
      <c r="G56" s="84">
        <f>J56+L56+N56+P56+R56+T56+V56+X56+Z56+AB56+AD56+AF56+AH56+AJ56+AL56</f>
        <v>0</v>
      </c>
      <c r="H56" s="85">
        <v>0</v>
      </c>
      <c r="I56" s="49"/>
      <c r="J56" s="46"/>
      <c r="K56" s="48"/>
      <c r="L56" s="46"/>
      <c r="M56" s="49"/>
      <c r="N56" s="46"/>
      <c r="O56" s="49"/>
      <c r="P56" s="46"/>
      <c r="Q56" s="49"/>
      <c r="R56" s="46"/>
      <c r="S56" s="47"/>
      <c r="T56" s="46"/>
      <c r="U56" s="49"/>
      <c r="V56" s="46"/>
      <c r="W56" s="47"/>
      <c r="X56" s="46"/>
      <c r="Y56" s="49"/>
      <c r="Z56" s="46"/>
      <c r="AA56" s="48"/>
      <c r="AB56" s="46"/>
      <c r="AC56" s="49"/>
      <c r="AD56" s="46"/>
      <c r="AE56" s="49"/>
      <c r="AF56" s="86"/>
      <c r="AG56" s="49"/>
      <c r="AH56" s="46"/>
      <c r="AI56" s="49"/>
      <c r="AJ56" s="86"/>
      <c r="AK56" s="49"/>
      <c r="AL56" s="86"/>
      <c r="AM56" s="49"/>
      <c r="AN56" s="46"/>
      <c r="AO56" s="49"/>
      <c r="AP56" s="46"/>
      <c r="AQ56" s="49"/>
      <c r="AR56" s="46"/>
      <c r="AS56" s="49"/>
      <c r="AT56" s="46"/>
      <c r="AU56" s="49"/>
      <c r="AV56" s="46"/>
      <c r="AW56" s="49"/>
      <c r="AX56" s="46"/>
      <c r="AY56" s="49"/>
      <c r="AZ56" s="46"/>
      <c r="BA56" s="49"/>
      <c r="BB56" s="46"/>
      <c r="BC56" s="49"/>
      <c r="BD56" s="46"/>
      <c r="BE56" s="49"/>
      <c r="BF56" s="46"/>
    </row>
    <row r="57" spans="1:58" ht="12" customHeight="1">
      <c r="A57" s="81">
        <v>54</v>
      </c>
      <c r="B57" s="81">
        <v>54</v>
      </c>
      <c r="C57" s="81" t="s">
        <v>187</v>
      </c>
      <c r="D57" s="82" t="s">
        <v>188</v>
      </c>
      <c r="E57" s="52" t="s">
        <v>73</v>
      </c>
      <c r="F57" s="43">
        <f>G57+H57</f>
        <v>0</v>
      </c>
      <c r="G57" s="84">
        <f>J57+L57+N57+P57+R57+T57+V57+X57+Z57+AB57+AD57+AF57+AH57+AJ57+AL57</f>
        <v>0</v>
      </c>
      <c r="H57" s="85">
        <v>0</v>
      </c>
      <c r="I57" s="49"/>
      <c r="J57" s="46"/>
      <c r="K57" s="48"/>
      <c r="L57" s="46"/>
      <c r="M57" s="49"/>
      <c r="N57" s="46"/>
      <c r="O57" s="48"/>
      <c r="P57" s="46"/>
      <c r="Q57" s="49"/>
      <c r="R57" s="46"/>
      <c r="S57" s="49"/>
      <c r="T57" s="46"/>
      <c r="U57" s="49"/>
      <c r="V57" s="46"/>
      <c r="W57" s="47"/>
      <c r="X57" s="46"/>
      <c r="Y57" s="48"/>
      <c r="Z57" s="46"/>
      <c r="AA57" s="49"/>
      <c r="AB57" s="46"/>
      <c r="AC57" s="49"/>
      <c r="AD57" s="46"/>
      <c r="AE57" s="49"/>
      <c r="AF57" s="86"/>
      <c r="AG57" s="49"/>
      <c r="AH57" s="46"/>
      <c r="AI57" s="49"/>
      <c r="AJ57" s="86"/>
      <c r="AK57" s="49"/>
      <c r="AL57" s="86"/>
      <c r="AM57" s="49"/>
      <c r="AN57" s="46"/>
      <c r="AO57" s="49"/>
      <c r="AP57" s="46"/>
      <c r="AQ57" s="49"/>
      <c r="AR57" s="46"/>
      <c r="AS57" s="49"/>
      <c r="AT57" s="46"/>
      <c r="AU57" s="49"/>
      <c r="AV57" s="46"/>
      <c r="AW57" s="49"/>
      <c r="AX57" s="46"/>
      <c r="AY57" s="49"/>
      <c r="AZ57" s="46"/>
      <c r="BA57" s="49"/>
      <c r="BB57" s="46"/>
      <c r="BC57" s="49"/>
      <c r="BD57" s="46"/>
      <c r="BE57" s="49"/>
      <c r="BF57" s="46"/>
    </row>
    <row r="58" spans="1:58" ht="12" customHeight="1">
      <c r="A58" s="81">
        <v>55</v>
      </c>
      <c r="B58" s="81">
        <v>55</v>
      </c>
      <c r="C58" s="81" t="s">
        <v>189</v>
      </c>
      <c r="D58" s="81" t="s">
        <v>173</v>
      </c>
      <c r="E58" s="54" t="s">
        <v>101</v>
      </c>
      <c r="F58" s="43">
        <f>G58+H58</f>
        <v>0</v>
      </c>
      <c r="G58" s="84">
        <f>J58+L58+N58+P58+R58+T58+V58+X58+Z58+AB58+AD58+AF58+AH58+AJ58+AL58</f>
        <v>0</v>
      </c>
      <c r="H58" s="85">
        <v>0</v>
      </c>
      <c r="I58" s="85"/>
      <c r="J58" s="46"/>
      <c r="K58" s="49"/>
      <c r="L58" s="46"/>
      <c r="M58" s="40"/>
      <c r="N58" s="46"/>
      <c r="O58" s="49"/>
      <c r="P58" s="46"/>
      <c r="Q58" s="49"/>
      <c r="R58" s="46"/>
      <c r="S58" s="48"/>
      <c r="T58" s="46"/>
      <c r="U58" s="49"/>
      <c r="V58" s="46"/>
      <c r="W58" s="47"/>
      <c r="X58" s="46"/>
      <c r="Y58" s="49"/>
      <c r="Z58" s="46"/>
      <c r="AA58" s="49"/>
      <c r="AB58" s="46"/>
      <c r="AC58" s="49"/>
      <c r="AD58" s="46"/>
      <c r="AE58" s="49"/>
      <c r="AF58" s="86"/>
      <c r="AG58" s="49"/>
      <c r="AH58" s="46"/>
      <c r="AI58" s="49"/>
      <c r="AJ58" s="86"/>
      <c r="AK58" s="49"/>
      <c r="AL58" s="86"/>
      <c r="AM58" s="49"/>
      <c r="AN58" s="46"/>
      <c r="AO58" s="49"/>
      <c r="AP58" s="46"/>
      <c r="AQ58" s="49"/>
      <c r="AR58" s="46"/>
      <c r="AS58" s="49"/>
      <c r="AT58" s="46"/>
      <c r="AU58" s="49"/>
      <c r="AV58" s="46"/>
      <c r="AW58" s="49"/>
      <c r="AX58" s="46"/>
      <c r="AY58" s="49"/>
      <c r="AZ58" s="46"/>
      <c r="BA58" s="49"/>
      <c r="BB58" s="46"/>
      <c r="BC58" s="49"/>
      <c r="BD58" s="46"/>
      <c r="BE58" s="49"/>
      <c r="BF58" s="46"/>
    </row>
    <row r="59" spans="1:58" ht="12" customHeight="1">
      <c r="A59" s="81">
        <v>56</v>
      </c>
      <c r="B59" s="81">
        <v>56</v>
      </c>
      <c r="C59" s="81" t="s">
        <v>190</v>
      </c>
      <c r="D59" s="81" t="s">
        <v>191</v>
      </c>
      <c r="E59" s="54" t="s">
        <v>101</v>
      </c>
      <c r="F59" s="43">
        <f>G59+H59</f>
        <v>0</v>
      </c>
      <c r="G59" s="84">
        <f>J59+L59+N59+P59+R59+T59+V59+X59+Z59+AB59+AD59+AF59+AH59+AJ59+AL59</f>
        <v>0</v>
      </c>
      <c r="H59" s="85">
        <v>0</v>
      </c>
      <c r="I59" s="49"/>
      <c r="J59" s="46"/>
      <c r="K59" s="48"/>
      <c r="L59" s="46"/>
      <c r="M59" s="49"/>
      <c r="N59" s="46"/>
      <c r="O59" s="49"/>
      <c r="P59" s="46"/>
      <c r="Q59" s="49"/>
      <c r="R59" s="46"/>
      <c r="S59" s="49"/>
      <c r="T59" s="46"/>
      <c r="U59" s="49"/>
      <c r="V59" s="46"/>
      <c r="W59" s="45"/>
      <c r="X59" s="46"/>
      <c r="Y59" s="49"/>
      <c r="Z59" s="46"/>
      <c r="AA59" s="48"/>
      <c r="AB59" s="46"/>
      <c r="AC59" s="49"/>
      <c r="AD59" s="46"/>
      <c r="AE59" s="49"/>
      <c r="AF59" s="86"/>
      <c r="AG59" s="49"/>
      <c r="AH59" s="46"/>
      <c r="AI59" s="48"/>
      <c r="AJ59" s="86"/>
      <c r="AK59" s="49"/>
      <c r="AL59" s="86"/>
      <c r="AM59" s="49"/>
      <c r="AN59" s="46"/>
      <c r="AO59" s="49"/>
      <c r="AP59" s="46"/>
      <c r="AQ59" s="49"/>
      <c r="AR59" s="46"/>
      <c r="AS59" s="49"/>
      <c r="AT59" s="46"/>
      <c r="AU59" s="49"/>
      <c r="AV59" s="46"/>
      <c r="AW59" s="49"/>
      <c r="AX59" s="46"/>
      <c r="AY59" s="49"/>
      <c r="AZ59" s="46"/>
      <c r="BA59" s="49"/>
      <c r="BB59" s="46"/>
      <c r="BC59" s="49"/>
      <c r="BD59" s="46"/>
      <c r="BE59" s="49"/>
      <c r="BF59" s="46"/>
    </row>
    <row r="60" spans="1:58" ht="12" customHeight="1">
      <c r="A60" s="81">
        <v>57</v>
      </c>
      <c r="B60" s="81">
        <v>57</v>
      </c>
      <c r="C60" s="50" t="s">
        <v>192</v>
      </c>
      <c r="D60" s="50" t="s">
        <v>193</v>
      </c>
      <c r="E60" s="94" t="s">
        <v>101</v>
      </c>
      <c r="F60" s="43">
        <f>G60+H60</f>
        <v>0</v>
      </c>
      <c r="G60" s="84">
        <f>J60+L60+N60+P60+R60+T60+V60+X60+Z60+AB60+AD60+AF60+AH60+AJ60+AL60</f>
        <v>0</v>
      </c>
      <c r="H60" s="85">
        <v>0</v>
      </c>
      <c r="I60" s="85"/>
      <c r="J60" s="46"/>
      <c r="K60" s="49"/>
      <c r="L60" s="46"/>
      <c r="M60" s="49"/>
      <c r="N60" s="46"/>
      <c r="O60" s="49"/>
      <c r="P60" s="46"/>
      <c r="Q60" s="49"/>
      <c r="R60" s="46"/>
      <c r="S60" s="49"/>
      <c r="T60" s="46"/>
      <c r="U60" s="49"/>
      <c r="V60" s="46"/>
      <c r="W60" s="47"/>
      <c r="X60" s="46"/>
      <c r="Y60" s="49"/>
      <c r="Z60" s="46"/>
      <c r="AA60" s="49"/>
      <c r="AB60" s="46"/>
      <c r="AC60" s="49"/>
      <c r="AD60" s="46"/>
      <c r="AE60" s="49"/>
      <c r="AF60" s="86"/>
      <c r="AG60" s="49"/>
      <c r="AH60" s="46"/>
      <c r="AI60" s="49"/>
      <c r="AJ60" s="86"/>
      <c r="AK60" s="49"/>
      <c r="AL60" s="86"/>
      <c r="AM60" s="49"/>
      <c r="AN60" s="46"/>
      <c r="AO60" s="49"/>
      <c r="AP60" s="46"/>
      <c r="AQ60" s="49"/>
      <c r="AR60" s="46"/>
      <c r="AS60" s="49"/>
      <c r="AT60" s="46"/>
      <c r="AU60" s="49"/>
      <c r="AV60" s="46"/>
      <c r="AW60" s="49"/>
      <c r="AX60" s="46"/>
      <c r="AY60" s="49"/>
      <c r="AZ60" s="46"/>
      <c r="BA60" s="49"/>
      <c r="BB60" s="46"/>
      <c r="BC60" s="49"/>
      <c r="BD60" s="46"/>
      <c r="BE60" s="49"/>
      <c r="BF60" s="46"/>
    </row>
    <row r="61" spans="1:58" ht="12" customHeight="1">
      <c r="A61" s="81">
        <v>58</v>
      </c>
      <c r="B61" s="81">
        <v>58</v>
      </c>
      <c r="C61" s="81" t="s">
        <v>194</v>
      </c>
      <c r="D61" s="81" t="s">
        <v>195</v>
      </c>
      <c r="E61" s="54" t="s">
        <v>101</v>
      </c>
      <c r="F61" s="43">
        <f>G61+H61</f>
        <v>0</v>
      </c>
      <c r="G61" s="84">
        <f>J61+L61+N61+P61+R61+T61+V61+X61+Z61+AB61+AD61+AF61+AH61+AJ61+AL61</f>
        <v>0</v>
      </c>
      <c r="H61" s="85">
        <v>0</v>
      </c>
      <c r="I61" s="85"/>
      <c r="J61" s="46"/>
      <c r="K61" s="49"/>
      <c r="L61" s="46"/>
      <c r="M61" s="49"/>
      <c r="N61" s="46"/>
      <c r="O61" s="49"/>
      <c r="P61" s="46"/>
      <c r="Q61" s="49"/>
      <c r="R61" s="46"/>
      <c r="S61" s="49"/>
      <c r="T61" s="46"/>
      <c r="U61" s="49"/>
      <c r="V61" s="46"/>
      <c r="W61" s="47"/>
      <c r="X61" s="46"/>
      <c r="Y61" s="49"/>
      <c r="Z61" s="46"/>
      <c r="AA61" s="49"/>
      <c r="AB61" s="46"/>
      <c r="AC61" s="49"/>
      <c r="AD61" s="46"/>
      <c r="AE61" s="49"/>
      <c r="AF61" s="86"/>
      <c r="AG61" s="49"/>
      <c r="AH61" s="46"/>
      <c r="AI61" s="49"/>
      <c r="AJ61" s="86"/>
      <c r="AK61" s="49"/>
      <c r="AL61" s="86"/>
      <c r="AM61" s="49"/>
      <c r="AN61" s="46"/>
      <c r="AO61" s="49"/>
      <c r="AP61" s="46"/>
      <c r="AQ61" s="49"/>
      <c r="AR61" s="46"/>
      <c r="AS61" s="49"/>
      <c r="AT61" s="46"/>
      <c r="AU61" s="49"/>
      <c r="AV61" s="46"/>
      <c r="AW61" s="49"/>
      <c r="AX61" s="46"/>
      <c r="AY61" s="49"/>
      <c r="AZ61" s="46"/>
      <c r="BA61" s="49"/>
      <c r="BB61" s="46"/>
      <c r="BC61" s="49"/>
      <c r="BD61" s="46"/>
      <c r="BE61" s="49"/>
      <c r="BF61" s="46"/>
    </row>
    <row r="62" spans="1:58" ht="12" customHeight="1">
      <c r="A62" s="81">
        <v>59</v>
      </c>
      <c r="B62" s="81">
        <v>59</v>
      </c>
      <c r="C62" s="88" t="s">
        <v>200</v>
      </c>
      <c r="D62" s="82" t="s">
        <v>201</v>
      </c>
      <c r="E62" s="89" t="s">
        <v>84</v>
      </c>
      <c r="F62" s="43">
        <f>G62+H62</f>
        <v>0</v>
      </c>
      <c r="G62" s="84">
        <f>J62+L62+N62+P62+R62+T62+V62+X62+Z62+AB62+AD62+AF62+AH62+AJ62+AL62</f>
        <v>0</v>
      </c>
      <c r="H62" s="85">
        <v>0</v>
      </c>
      <c r="I62" s="85"/>
      <c r="J62" s="46"/>
      <c r="K62" s="48"/>
      <c r="L62" s="46"/>
      <c r="M62" s="49"/>
      <c r="N62" s="46"/>
      <c r="O62" s="49"/>
      <c r="P62" s="46"/>
      <c r="Q62" s="49"/>
      <c r="R62" s="46"/>
      <c r="S62" s="49"/>
      <c r="T62" s="46"/>
      <c r="U62" s="49"/>
      <c r="V62" s="46"/>
      <c r="W62" s="49"/>
      <c r="X62" s="46"/>
      <c r="Y62" s="49"/>
      <c r="Z62" s="46"/>
      <c r="AA62" s="49"/>
      <c r="AB62" s="46"/>
      <c r="AC62" s="49"/>
      <c r="AD62" s="46"/>
      <c r="AE62" s="49"/>
      <c r="AF62" s="86"/>
      <c r="AG62" s="49"/>
      <c r="AH62" s="46"/>
      <c r="AI62" s="49"/>
      <c r="AJ62" s="86"/>
      <c r="AK62" s="49"/>
      <c r="AL62" s="86"/>
      <c r="AM62" s="49"/>
      <c r="AN62" s="46"/>
      <c r="AO62" s="49"/>
      <c r="AP62" s="46"/>
      <c r="AQ62" s="49"/>
      <c r="AR62" s="46"/>
      <c r="AS62" s="49"/>
      <c r="AT62" s="46"/>
      <c r="AU62" s="49"/>
      <c r="AV62" s="46"/>
      <c r="AW62" s="49"/>
      <c r="AX62" s="46"/>
      <c r="AY62" s="49"/>
      <c r="AZ62" s="46"/>
      <c r="BA62" s="49"/>
      <c r="BB62" s="46"/>
      <c r="BC62" s="49"/>
      <c r="BD62" s="46"/>
      <c r="BE62" s="49"/>
      <c r="BF62" s="46"/>
    </row>
    <row r="63" spans="1:58" ht="12" customHeight="1">
      <c r="A63" s="81">
        <v>60</v>
      </c>
      <c r="B63" s="81">
        <v>60</v>
      </c>
      <c r="C63" s="91" t="s">
        <v>202</v>
      </c>
      <c r="D63" s="91" t="s">
        <v>203</v>
      </c>
      <c r="E63" s="83" t="s">
        <v>67</v>
      </c>
      <c r="F63" s="43">
        <f>G63+H63</f>
        <v>0</v>
      </c>
      <c r="G63" s="84">
        <f>J63+L63+N63+P63+R63+T63+V63+X63+Z63+AB63+AD63+AF63+AH63+AJ63+AL63</f>
        <v>0</v>
      </c>
      <c r="H63" s="85">
        <v>0</v>
      </c>
      <c r="I63" s="85"/>
      <c r="J63" s="46"/>
      <c r="K63" s="48"/>
      <c r="L63" s="46"/>
      <c r="M63" s="49"/>
      <c r="N63" s="46"/>
      <c r="O63" s="48"/>
      <c r="P63" s="46"/>
      <c r="Q63" s="49"/>
      <c r="R63" s="46"/>
      <c r="S63" s="48"/>
      <c r="T63" s="46"/>
      <c r="U63" s="49"/>
      <c r="V63" s="46"/>
      <c r="W63" s="49"/>
      <c r="X63" s="46"/>
      <c r="Y63" s="49"/>
      <c r="Z63" s="46"/>
      <c r="AA63" s="49"/>
      <c r="AB63" s="46"/>
      <c r="AC63" s="49"/>
      <c r="AD63" s="46"/>
      <c r="AE63" s="49"/>
      <c r="AF63" s="86"/>
      <c r="AG63" s="49"/>
      <c r="AH63" s="46"/>
      <c r="AI63" s="49"/>
      <c r="AJ63" s="86"/>
      <c r="AK63" s="49"/>
      <c r="AL63" s="86"/>
      <c r="AM63" s="49"/>
      <c r="AN63" s="46"/>
      <c r="AO63" s="49"/>
      <c r="AP63" s="46"/>
      <c r="AQ63" s="49"/>
      <c r="AR63" s="46"/>
      <c r="AS63" s="49"/>
      <c r="AT63" s="46"/>
      <c r="AU63" s="49"/>
      <c r="AV63" s="46"/>
      <c r="AW63" s="49"/>
      <c r="AX63" s="46"/>
      <c r="AY63" s="49"/>
      <c r="AZ63" s="46"/>
      <c r="BA63" s="49"/>
      <c r="BB63" s="46"/>
      <c r="BC63" s="49"/>
      <c r="BD63" s="46"/>
      <c r="BE63" s="49"/>
      <c r="BF63" s="46"/>
    </row>
    <row r="64" spans="1:58" ht="12" customHeight="1">
      <c r="A64" s="81">
        <v>61</v>
      </c>
      <c r="B64" s="81">
        <v>61</v>
      </c>
      <c r="C64" s="88" t="s">
        <v>206</v>
      </c>
      <c r="D64" s="82" t="s">
        <v>207</v>
      </c>
      <c r="E64" s="52" t="s">
        <v>64</v>
      </c>
      <c r="F64" s="43">
        <f>G64+H64</f>
        <v>0</v>
      </c>
      <c r="G64" s="84">
        <f>J64+L64+N64+P64+R64+T64+V64+X64+Z64+AB64+AD64+AF64+AH64+AJ64+AL64</f>
        <v>0</v>
      </c>
      <c r="H64" s="85">
        <v>0</v>
      </c>
      <c r="I64" s="85"/>
      <c r="J64" s="46"/>
      <c r="K64" s="49"/>
      <c r="L64" s="46"/>
      <c r="M64" s="49"/>
      <c r="N64" s="46"/>
      <c r="O64" s="49"/>
      <c r="P64" s="46"/>
      <c r="Q64" s="49"/>
      <c r="R64" s="46"/>
      <c r="S64" s="49"/>
      <c r="T64" s="46"/>
      <c r="U64" s="49"/>
      <c r="V64" s="46"/>
      <c r="W64" s="49"/>
      <c r="X64" s="46"/>
      <c r="Y64" s="49"/>
      <c r="Z64" s="46"/>
      <c r="AA64" s="49"/>
      <c r="AB64" s="46"/>
      <c r="AC64" s="49"/>
      <c r="AD64" s="46"/>
      <c r="AE64" s="49"/>
      <c r="AF64" s="86"/>
      <c r="AG64" s="49"/>
      <c r="AH64" s="46"/>
      <c r="AI64" s="49"/>
      <c r="AJ64" s="86"/>
      <c r="AK64" s="49"/>
      <c r="AL64" s="86"/>
      <c r="AM64" s="49"/>
      <c r="AN64" s="46"/>
      <c r="AO64" s="49"/>
      <c r="AP64" s="46"/>
      <c r="AQ64" s="49"/>
      <c r="AR64" s="46"/>
      <c r="AS64" s="49"/>
      <c r="AT64" s="46"/>
      <c r="AU64" s="49"/>
      <c r="AV64" s="46"/>
      <c r="AW64" s="49"/>
      <c r="AX64" s="46"/>
      <c r="AY64" s="49"/>
      <c r="AZ64" s="46"/>
      <c r="BA64" s="49"/>
      <c r="BB64" s="46"/>
      <c r="BC64" s="49"/>
      <c r="BD64" s="46"/>
      <c r="BE64" s="49"/>
      <c r="BF64" s="46"/>
    </row>
    <row r="65" spans="1:58" ht="12" customHeight="1">
      <c r="A65" s="81">
        <v>62</v>
      </c>
      <c r="B65" s="81">
        <v>62</v>
      </c>
      <c r="C65" s="88" t="s">
        <v>208</v>
      </c>
      <c r="D65" s="82" t="s">
        <v>209</v>
      </c>
      <c r="E65" s="52" t="s">
        <v>64</v>
      </c>
      <c r="F65" s="43">
        <f>G65+H65</f>
        <v>0</v>
      </c>
      <c r="G65" s="84">
        <f>J65+L65+N65+P65+R65+T65+V65+X65+Z65+AB65+AD65+AF65+AH65+AJ65+AL65</f>
        <v>0</v>
      </c>
      <c r="H65" s="85">
        <v>0</v>
      </c>
      <c r="I65" s="85"/>
      <c r="J65" s="46"/>
      <c r="K65" s="49"/>
      <c r="L65" s="46"/>
      <c r="M65" s="49"/>
      <c r="N65" s="46"/>
      <c r="O65" s="49"/>
      <c r="P65" s="46"/>
      <c r="Q65" s="49"/>
      <c r="R65" s="46"/>
      <c r="S65" s="49"/>
      <c r="T65" s="46"/>
      <c r="U65" s="49"/>
      <c r="V65" s="46"/>
      <c r="W65" s="49"/>
      <c r="X65" s="46"/>
      <c r="Y65" s="49"/>
      <c r="Z65" s="46"/>
      <c r="AA65" s="49"/>
      <c r="AB65" s="46"/>
      <c r="AC65" s="49"/>
      <c r="AD65" s="46"/>
      <c r="AE65" s="49"/>
      <c r="AF65" s="86"/>
      <c r="AG65" s="49"/>
      <c r="AH65" s="46"/>
      <c r="AI65" s="49"/>
      <c r="AJ65" s="86"/>
      <c r="AK65" s="49"/>
      <c r="AL65" s="86"/>
      <c r="AM65" s="49"/>
      <c r="AN65" s="46"/>
      <c r="AO65" s="49"/>
      <c r="AP65" s="46"/>
      <c r="AQ65" s="49"/>
      <c r="AR65" s="46"/>
      <c r="AS65" s="49"/>
      <c r="AT65" s="46"/>
      <c r="AU65" s="49"/>
      <c r="AV65" s="46"/>
      <c r="AW65" s="49"/>
      <c r="AX65" s="46"/>
      <c r="AY65" s="49"/>
      <c r="AZ65" s="46"/>
      <c r="BA65" s="49"/>
      <c r="BB65" s="46"/>
      <c r="BC65" s="49"/>
      <c r="BD65" s="46"/>
      <c r="BE65" s="49"/>
      <c r="BF65" s="46"/>
    </row>
    <row r="66" spans="1:58" ht="12" customHeight="1">
      <c r="A66" s="81">
        <v>63</v>
      </c>
      <c r="B66" s="81">
        <v>63</v>
      </c>
      <c r="C66" s="88" t="s">
        <v>210</v>
      </c>
      <c r="D66" s="82" t="s">
        <v>211</v>
      </c>
      <c r="E66" s="42" t="s">
        <v>64</v>
      </c>
      <c r="F66" s="43">
        <f>G66+H66</f>
        <v>0</v>
      </c>
      <c r="G66" s="84">
        <f>J66+L66+N66+P66+R66+T66+V66+X66+Z66+AB66+AD66+AF66+AH66+AJ66+AL66</f>
        <v>0</v>
      </c>
      <c r="H66" s="85">
        <v>0</v>
      </c>
      <c r="I66" s="85"/>
      <c r="J66" s="46"/>
      <c r="K66" s="49"/>
      <c r="L66" s="46"/>
      <c r="M66" s="49"/>
      <c r="N66" s="46"/>
      <c r="O66" s="49"/>
      <c r="P66" s="46"/>
      <c r="Q66" s="49"/>
      <c r="R66" s="46"/>
      <c r="S66" s="49"/>
      <c r="T66" s="46"/>
      <c r="U66" s="49"/>
      <c r="V66" s="46"/>
      <c r="W66" s="49"/>
      <c r="X66" s="46"/>
      <c r="Y66" s="49"/>
      <c r="Z66" s="46"/>
      <c r="AA66" s="49"/>
      <c r="AB66" s="46"/>
      <c r="AC66" s="49"/>
      <c r="AD66" s="46"/>
      <c r="AE66" s="49"/>
      <c r="AF66" s="86"/>
      <c r="AG66" s="49"/>
      <c r="AH66" s="46"/>
      <c r="AI66" s="49"/>
      <c r="AJ66" s="86"/>
      <c r="AK66" s="49"/>
      <c r="AL66" s="86"/>
      <c r="AM66" s="49"/>
      <c r="AN66" s="46"/>
      <c r="AO66" s="49"/>
      <c r="AP66" s="46"/>
      <c r="AQ66" s="49"/>
      <c r="AR66" s="46"/>
      <c r="AS66" s="49"/>
      <c r="AT66" s="46"/>
      <c r="AU66" s="49"/>
      <c r="AV66" s="46"/>
      <c r="AW66" s="49"/>
      <c r="AX66" s="46"/>
      <c r="AY66" s="49"/>
      <c r="AZ66" s="46"/>
      <c r="BA66" s="49"/>
      <c r="BB66" s="46"/>
      <c r="BC66" s="49"/>
      <c r="BD66" s="46"/>
      <c r="BE66" s="49"/>
      <c r="BF66" s="46"/>
    </row>
    <row r="67" spans="1:58" ht="12" customHeight="1">
      <c r="A67" s="81">
        <v>64</v>
      </c>
      <c r="B67" s="81">
        <v>64</v>
      </c>
      <c r="C67" s="88" t="s">
        <v>212</v>
      </c>
      <c r="D67" s="82" t="s">
        <v>213</v>
      </c>
      <c r="E67" s="42" t="s">
        <v>64</v>
      </c>
      <c r="F67" s="43">
        <f>G67+H67</f>
        <v>0</v>
      </c>
      <c r="G67" s="84">
        <f>J67+L67+N67+P67+R67+T67+V67+X67+Z67+AB67+AD67+AF67+AH67+AJ67+AL67</f>
        <v>0</v>
      </c>
      <c r="H67" s="85">
        <v>0</v>
      </c>
      <c r="I67" s="85"/>
      <c r="J67" s="46"/>
      <c r="K67" s="48"/>
      <c r="L67" s="46"/>
      <c r="M67" s="48"/>
      <c r="N67" s="46"/>
      <c r="O67" s="49"/>
      <c r="P67" s="46"/>
      <c r="Q67" s="49"/>
      <c r="R67" s="46"/>
      <c r="S67" s="49"/>
      <c r="T67" s="46"/>
      <c r="U67" s="48"/>
      <c r="V67" s="46"/>
      <c r="W67" s="49"/>
      <c r="X67" s="46"/>
      <c r="Y67" s="49"/>
      <c r="Z67" s="46"/>
      <c r="AA67" s="49"/>
      <c r="AB67" s="46"/>
      <c r="AC67" s="49"/>
      <c r="AD67" s="46"/>
      <c r="AE67" s="49"/>
      <c r="AF67" s="86"/>
      <c r="AG67" s="49"/>
      <c r="AH67" s="46"/>
      <c r="AI67" s="49"/>
      <c r="AJ67" s="86"/>
      <c r="AK67" s="49"/>
      <c r="AL67" s="86"/>
      <c r="AM67" s="49"/>
      <c r="AN67" s="46"/>
      <c r="AO67" s="49"/>
      <c r="AP67" s="46"/>
      <c r="AQ67" s="49"/>
      <c r="AR67" s="46"/>
      <c r="AS67" s="49"/>
      <c r="AT67" s="46"/>
      <c r="AU67" s="49"/>
      <c r="AV67" s="46"/>
      <c r="AW67" s="49"/>
      <c r="AX67" s="46"/>
      <c r="AY67" s="49"/>
      <c r="AZ67" s="46"/>
      <c r="BA67" s="49"/>
      <c r="BB67" s="46"/>
      <c r="BC67" s="49"/>
      <c r="BD67" s="46"/>
      <c r="BE67" s="49"/>
      <c r="BF67" s="46"/>
    </row>
    <row r="68" spans="1:58" ht="12" customHeight="1">
      <c r="A68" s="81">
        <v>65</v>
      </c>
      <c r="B68" s="81">
        <v>65</v>
      </c>
      <c r="C68" s="88" t="s">
        <v>214</v>
      </c>
      <c r="D68" s="82" t="s">
        <v>215</v>
      </c>
      <c r="E68" s="89" t="s">
        <v>77</v>
      </c>
      <c r="F68" s="43">
        <f>G68+H68</f>
        <v>0</v>
      </c>
      <c r="G68" s="84">
        <f>J68+L68+N68+P68+R68+T68+V68+X68+Z68+AB68+AD68+AF68+AH68+AJ68+AL68</f>
        <v>0</v>
      </c>
      <c r="H68" s="85">
        <v>0</v>
      </c>
      <c r="I68" s="85"/>
      <c r="J68" s="46"/>
      <c r="K68" s="49"/>
      <c r="L68" s="46"/>
      <c r="M68" s="49"/>
      <c r="N68" s="46"/>
      <c r="O68" s="49"/>
      <c r="P68" s="46"/>
      <c r="Q68" s="49"/>
      <c r="R68" s="46"/>
      <c r="S68" s="49"/>
      <c r="T68" s="46"/>
      <c r="U68" s="49"/>
      <c r="V68" s="46"/>
      <c r="W68" s="49"/>
      <c r="X68" s="46"/>
      <c r="Y68" s="49"/>
      <c r="Z68" s="46"/>
      <c r="AA68" s="49"/>
      <c r="AB68" s="46"/>
      <c r="AC68" s="49"/>
      <c r="AD68" s="46"/>
      <c r="AE68" s="49"/>
      <c r="AF68" s="86"/>
      <c r="AG68" s="49"/>
      <c r="AH68" s="46"/>
      <c r="AI68" s="48"/>
      <c r="AJ68" s="86"/>
      <c r="AK68" s="49"/>
      <c r="AL68" s="86"/>
      <c r="AM68" s="49"/>
      <c r="AN68" s="46"/>
      <c r="AO68" s="49"/>
      <c r="AP68" s="46"/>
      <c r="AQ68" s="49"/>
      <c r="AR68" s="46"/>
      <c r="AS68" s="49"/>
      <c r="AT68" s="46"/>
      <c r="AU68" s="49"/>
      <c r="AV68" s="46"/>
      <c r="AW68" s="49"/>
      <c r="AX68" s="46"/>
      <c r="AY68" s="49"/>
      <c r="AZ68" s="46"/>
      <c r="BA68" s="49"/>
      <c r="BB68" s="46"/>
      <c r="BC68" s="49"/>
      <c r="BD68" s="46"/>
      <c r="BE68" s="49"/>
      <c r="BF68" s="46"/>
    </row>
    <row r="69" spans="1:58" ht="12" customHeight="1">
      <c r="A69" s="81">
        <v>66</v>
      </c>
      <c r="B69" s="81">
        <v>66</v>
      </c>
      <c r="C69" s="88" t="s">
        <v>216</v>
      </c>
      <c r="D69" s="82" t="s">
        <v>217</v>
      </c>
      <c r="E69" s="95" t="s">
        <v>98</v>
      </c>
      <c r="F69" s="43">
        <f>G69+H69</f>
        <v>0</v>
      </c>
      <c r="G69" s="84">
        <f>J69+L69+N69+P69+R69+T69+V69+X69+Z69+AB69+AD69+AF69+AH69+AJ69+AL69</f>
        <v>0</v>
      </c>
      <c r="H69" s="85">
        <v>0</v>
      </c>
      <c r="I69" s="85"/>
      <c r="J69" s="46"/>
      <c r="K69" s="49"/>
      <c r="L69" s="46"/>
      <c r="M69" s="49"/>
      <c r="N69" s="46"/>
      <c r="O69" s="49"/>
      <c r="P69" s="46"/>
      <c r="Q69" s="49"/>
      <c r="R69" s="46"/>
      <c r="S69" s="48"/>
      <c r="T69" s="46"/>
      <c r="U69" s="49"/>
      <c r="V69" s="46"/>
      <c r="W69" s="49"/>
      <c r="X69" s="46"/>
      <c r="Y69" s="49"/>
      <c r="Z69" s="46"/>
      <c r="AA69" s="49"/>
      <c r="AB69" s="46"/>
      <c r="AC69" s="49"/>
      <c r="AD69" s="46"/>
      <c r="AE69" s="49"/>
      <c r="AF69" s="86"/>
      <c r="AG69" s="49"/>
      <c r="AH69" s="46"/>
      <c r="AI69" s="49"/>
      <c r="AJ69" s="86"/>
      <c r="AK69" s="49"/>
      <c r="AL69" s="86"/>
      <c r="AM69" s="49"/>
      <c r="AN69" s="46"/>
      <c r="AO69" s="49"/>
      <c r="AP69" s="46"/>
      <c r="AQ69" s="49"/>
      <c r="AR69" s="46"/>
      <c r="AS69" s="49"/>
      <c r="AT69" s="46"/>
      <c r="AU69" s="49"/>
      <c r="AV69" s="46"/>
      <c r="AW69" s="49"/>
      <c r="AX69" s="46"/>
      <c r="AY69" s="49"/>
      <c r="AZ69" s="46"/>
      <c r="BA69" s="49"/>
      <c r="BB69" s="46"/>
      <c r="BC69" s="49"/>
      <c r="BD69" s="46"/>
      <c r="BE69" s="49"/>
      <c r="BF69" s="46"/>
    </row>
    <row r="70" spans="1:58" ht="12" customHeight="1">
      <c r="A70" s="81">
        <v>67</v>
      </c>
      <c r="B70" s="81">
        <v>67</v>
      </c>
      <c r="C70" s="88" t="s">
        <v>218</v>
      </c>
      <c r="D70" s="82" t="s">
        <v>219</v>
      </c>
      <c r="E70" s="95" t="s">
        <v>98</v>
      </c>
      <c r="F70" s="43">
        <f>G70+H70</f>
        <v>0</v>
      </c>
      <c r="G70" s="84">
        <f>J70+L70+N70+P70+R70+T70+V70+X70+Z70+AB70+AD70+AF70+AH70+AJ70+AL70</f>
        <v>0</v>
      </c>
      <c r="H70" s="85">
        <v>0</v>
      </c>
      <c r="I70" s="85"/>
      <c r="J70" s="46"/>
      <c r="K70" s="48"/>
      <c r="L70" s="46"/>
      <c r="M70" s="49"/>
      <c r="N70" s="46"/>
      <c r="O70" s="49"/>
      <c r="P70" s="46"/>
      <c r="Q70" s="49"/>
      <c r="R70" s="46"/>
      <c r="S70" s="49"/>
      <c r="T70" s="46"/>
      <c r="U70" s="49"/>
      <c r="V70" s="46"/>
      <c r="W70" s="49"/>
      <c r="X70" s="46"/>
      <c r="Y70" s="49"/>
      <c r="Z70" s="46"/>
      <c r="AA70" s="49"/>
      <c r="AB70" s="46"/>
      <c r="AC70" s="49"/>
      <c r="AD70" s="46"/>
      <c r="AE70" s="49"/>
      <c r="AF70" s="86"/>
      <c r="AG70" s="49"/>
      <c r="AH70" s="46"/>
      <c r="AI70" s="49"/>
      <c r="AJ70" s="86"/>
      <c r="AK70" s="49"/>
      <c r="AL70" s="86"/>
      <c r="AM70" s="49"/>
      <c r="AN70" s="46"/>
      <c r="AO70" s="49"/>
      <c r="AP70" s="46"/>
      <c r="AQ70" s="49"/>
      <c r="AR70" s="46"/>
      <c r="AS70" s="49"/>
      <c r="AT70" s="46"/>
      <c r="AU70" s="49"/>
      <c r="AV70" s="46"/>
      <c r="AW70" s="49"/>
      <c r="AX70" s="46"/>
      <c r="AY70" s="49"/>
      <c r="AZ70" s="46"/>
      <c r="BA70" s="49"/>
      <c r="BB70" s="46"/>
      <c r="BC70" s="49"/>
      <c r="BD70" s="46"/>
      <c r="BE70" s="49"/>
      <c r="BF70" s="46"/>
    </row>
    <row r="71" spans="1:58" ht="12" customHeight="1">
      <c r="A71" s="81">
        <v>68</v>
      </c>
      <c r="B71" s="81">
        <v>68</v>
      </c>
      <c r="C71" s="88" t="s">
        <v>220</v>
      </c>
      <c r="D71" s="82" t="s">
        <v>221</v>
      </c>
      <c r="E71" s="53" t="s">
        <v>73</v>
      </c>
      <c r="F71" s="43">
        <f>G71+H71</f>
        <v>0</v>
      </c>
      <c r="G71" s="84">
        <f>J71+L71+N71+P71+R71+T71+V71+X71+Z71+AB71+AD71+AF71+AH71+AJ71+AL71</f>
        <v>0</v>
      </c>
      <c r="H71" s="85">
        <v>0</v>
      </c>
      <c r="I71" s="85"/>
      <c r="J71" s="46"/>
      <c r="K71" s="48"/>
      <c r="L71" s="46"/>
      <c r="M71" s="49"/>
      <c r="N71" s="46"/>
      <c r="O71" s="49"/>
      <c r="P71" s="46"/>
      <c r="Q71" s="49"/>
      <c r="R71" s="46"/>
      <c r="S71" s="49"/>
      <c r="T71" s="46"/>
      <c r="U71" s="49"/>
      <c r="V71" s="46"/>
      <c r="W71" s="49"/>
      <c r="X71" s="46"/>
      <c r="Y71" s="49"/>
      <c r="Z71" s="46"/>
      <c r="AA71" s="49"/>
      <c r="AB71" s="46"/>
      <c r="AC71" s="49"/>
      <c r="AD71" s="46"/>
      <c r="AE71" s="49"/>
      <c r="AF71" s="86"/>
      <c r="AG71" s="49"/>
      <c r="AH71" s="46"/>
      <c r="AI71" s="49"/>
      <c r="AJ71" s="86"/>
      <c r="AK71" s="49"/>
      <c r="AL71" s="86"/>
      <c r="AM71" s="49"/>
      <c r="AN71" s="46"/>
      <c r="AO71" s="49"/>
      <c r="AP71" s="46"/>
      <c r="AQ71" s="49"/>
      <c r="AR71" s="46"/>
      <c r="AS71" s="49"/>
      <c r="AT71" s="46"/>
      <c r="AU71" s="49"/>
      <c r="AV71" s="46"/>
      <c r="AW71" s="49"/>
      <c r="AX71" s="46"/>
      <c r="AY71" s="49"/>
      <c r="AZ71" s="46"/>
      <c r="BA71" s="49"/>
      <c r="BB71" s="46"/>
      <c r="BC71" s="49"/>
      <c r="BD71" s="46"/>
      <c r="BE71" s="49"/>
      <c r="BF71" s="46"/>
    </row>
    <row r="72" spans="1:58" ht="12" customHeight="1">
      <c r="A72" s="81">
        <v>69</v>
      </c>
      <c r="B72" s="81">
        <v>69</v>
      </c>
      <c r="C72" s="88" t="s">
        <v>222</v>
      </c>
      <c r="D72" s="82" t="s">
        <v>223</v>
      </c>
      <c r="E72" s="42" t="s">
        <v>70</v>
      </c>
      <c r="F72" s="43">
        <f>G72+H72</f>
        <v>0</v>
      </c>
      <c r="G72" s="84">
        <f>J72+L72+N72+P72+R72+T72+V72+X72+Z72+AB72+AD72+AF72+AH72+AJ72+AL72</f>
        <v>0</v>
      </c>
      <c r="H72" s="85">
        <v>0</v>
      </c>
      <c r="I72" s="85"/>
      <c r="J72" s="46"/>
      <c r="K72" s="49"/>
      <c r="L72" s="46"/>
      <c r="M72" s="49"/>
      <c r="N72" s="46"/>
      <c r="O72" s="49"/>
      <c r="P72" s="46"/>
      <c r="Q72" s="49"/>
      <c r="R72" s="46"/>
      <c r="S72" s="49"/>
      <c r="T72" s="46"/>
      <c r="U72" s="48"/>
      <c r="V72" s="46"/>
      <c r="W72" s="49"/>
      <c r="X72" s="46"/>
      <c r="Y72" s="49"/>
      <c r="Z72" s="46"/>
      <c r="AA72" s="49"/>
      <c r="AB72" s="46"/>
      <c r="AC72" s="49"/>
      <c r="AD72" s="46"/>
      <c r="AE72" s="49"/>
      <c r="AF72" s="86"/>
      <c r="AG72" s="49"/>
      <c r="AH72" s="46"/>
      <c r="AI72" s="49"/>
      <c r="AJ72" s="86"/>
      <c r="AK72" s="49"/>
      <c r="AL72" s="86"/>
      <c r="AM72" s="49"/>
      <c r="AN72" s="46"/>
      <c r="AO72" s="49"/>
      <c r="AP72" s="46"/>
      <c r="AQ72" s="49"/>
      <c r="AR72" s="46"/>
      <c r="AS72" s="49"/>
      <c r="AT72" s="46"/>
      <c r="AU72" s="49"/>
      <c r="AV72" s="46"/>
      <c r="AW72" s="49"/>
      <c r="AX72" s="46"/>
      <c r="AY72" s="49"/>
      <c r="AZ72" s="46"/>
      <c r="BA72" s="49"/>
      <c r="BB72" s="46"/>
      <c r="BC72" s="49"/>
      <c r="BD72" s="46"/>
      <c r="BE72" s="49"/>
      <c r="BF72" s="46"/>
    </row>
    <row r="73" spans="1:58" ht="12" customHeight="1">
      <c r="A73" s="81">
        <v>70</v>
      </c>
      <c r="B73" s="81">
        <v>70</v>
      </c>
      <c r="C73" s="88" t="s">
        <v>224</v>
      </c>
      <c r="D73" s="82" t="s">
        <v>225</v>
      </c>
      <c r="E73" s="92" t="s">
        <v>67</v>
      </c>
      <c r="F73" s="43">
        <f>G73+H73</f>
        <v>0</v>
      </c>
      <c r="G73" s="84">
        <f>J73+L73+N73+P73+R73+T73+V73+X73+Z73+AB73+AD73+AF73+AH73+AJ73+AL73</f>
        <v>0</v>
      </c>
      <c r="H73" s="85">
        <v>0</v>
      </c>
      <c r="I73" s="49"/>
      <c r="J73" s="46"/>
      <c r="K73" s="49"/>
      <c r="L73" s="46"/>
      <c r="M73" s="48"/>
      <c r="N73" s="46"/>
      <c r="O73" s="49"/>
      <c r="P73" s="46"/>
      <c r="Q73" s="49"/>
      <c r="R73" s="46"/>
      <c r="S73" s="49"/>
      <c r="T73" s="46"/>
      <c r="U73" s="49"/>
      <c r="V73" s="46"/>
      <c r="W73" s="49"/>
      <c r="X73" s="46"/>
      <c r="Y73" s="49"/>
      <c r="Z73" s="46"/>
      <c r="AA73" s="49"/>
      <c r="AB73" s="46"/>
      <c r="AC73" s="49"/>
      <c r="AD73" s="46"/>
      <c r="AE73" s="49"/>
      <c r="AF73" s="86"/>
      <c r="AG73" s="49"/>
      <c r="AH73" s="46"/>
      <c r="AI73" s="49"/>
      <c r="AJ73" s="86"/>
      <c r="AK73" s="49"/>
      <c r="AL73" s="86"/>
      <c r="AM73" s="49"/>
      <c r="AN73" s="46"/>
      <c r="AO73" s="49"/>
      <c r="AP73" s="46"/>
      <c r="AQ73" s="49"/>
      <c r="AR73" s="46"/>
      <c r="AS73" s="49"/>
      <c r="AT73" s="46"/>
      <c r="AU73" s="49"/>
      <c r="AV73" s="46"/>
      <c r="AW73" s="49"/>
      <c r="AX73" s="46"/>
      <c r="AY73" s="49"/>
      <c r="AZ73" s="46"/>
      <c r="BA73" s="49"/>
      <c r="BB73" s="46"/>
      <c r="BC73" s="49"/>
      <c r="BD73" s="46"/>
      <c r="BE73" s="49"/>
      <c r="BF73" s="46"/>
    </row>
    <row r="74" spans="1:58" ht="12" customHeight="1">
      <c r="A74" s="81">
        <v>71</v>
      </c>
      <c r="B74" s="81">
        <v>71</v>
      </c>
      <c r="C74" s="88" t="s">
        <v>226</v>
      </c>
      <c r="D74" s="82" t="s">
        <v>227</v>
      </c>
      <c r="E74" s="83" t="s">
        <v>98</v>
      </c>
      <c r="F74" s="43">
        <f>G74+H74</f>
        <v>0</v>
      </c>
      <c r="G74" s="84">
        <f>J74+L74+N74+P74+R74+T74+V74+X74+Z74+AB74+AD74+AF74+AH74+AJ74+AL74</f>
        <v>0</v>
      </c>
      <c r="H74" s="85">
        <v>0</v>
      </c>
      <c r="I74" s="85"/>
      <c r="J74" s="46"/>
      <c r="K74" s="48"/>
      <c r="L74" s="46"/>
      <c r="M74" s="49"/>
      <c r="N74" s="46"/>
      <c r="O74" s="49"/>
      <c r="P74" s="46"/>
      <c r="Q74" s="49"/>
      <c r="R74" s="46"/>
      <c r="S74" s="49"/>
      <c r="T74" s="46"/>
      <c r="U74" s="49"/>
      <c r="V74" s="46"/>
      <c r="W74" s="49"/>
      <c r="X74" s="46"/>
      <c r="Y74" s="49"/>
      <c r="Z74" s="46"/>
      <c r="AA74" s="49"/>
      <c r="AB74" s="46"/>
      <c r="AC74" s="49"/>
      <c r="AD74" s="46"/>
      <c r="AE74" s="49"/>
      <c r="AF74" s="86"/>
      <c r="AG74" s="49"/>
      <c r="AH74" s="46"/>
      <c r="AI74" s="49"/>
      <c r="AJ74" s="86"/>
      <c r="AK74" s="49"/>
      <c r="AL74" s="86"/>
      <c r="AM74" s="49"/>
      <c r="AN74" s="46"/>
      <c r="AO74" s="49"/>
      <c r="AP74" s="46"/>
      <c r="AQ74" s="49"/>
      <c r="AR74" s="46"/>
      <c r="AS74" s="49"/>
      <c r="AT74" s="46"/>
      <c r="AU74" s="49"/>
      <c r="AV74" s="46"/>
      <c r="AW74" s="49"/>
      <c r="AX74" s="46"/>
      <c r="AY74" s="49"/>
      <c r="AZ74" s="46"/>
      <c r="BA74" s="49"/>
      <c r="BB74" s="46"/>
      <c r="BC74" s="49"/>
      <c r="BD74" s="46"/>
      <c r="BE74" s="49"/>
      <c r="BF74" s="46"/>
    </row>
    <row r="75" spans="1:58" ht="12" customHeight="1">
      <c r="A75" s="81">
        <v>72</v>
      </c>
      <c r="B75" s="81">
        <v>72</v>
      </c>
      <c r="C75" s="50" t="s">
        <v>228</v>
      </c>
      <c r="D75" s="50" t="s">
        <v>229</v>
      </c>
      <c r="E75" s="53" t="s">
        <v>98</v>
      </c>
      <c r="F75" s="43">
        <f>G75+H75</f>
        <v>0</v>
      </c>
      <c r="G75" s="84">
        <f>J75+L75+N75+P75+R75+T75+V75+X75+Z75+AB75+AD75+AF75+AH75+AJ75+AL75</f>
        <v>0</v>
      </c>
      <c r="H75" s="85">
        <v>0</v>
      </c>
      <c r="I75" s="85"/>
      <c r="J75" s="46"/>
      <c r="K75" s="48"/>
      <c r="L75" s="46"/>
      <c r="M75" s="48"/>
      <c r="N75" s="46"/>
      <c r="O75" s="49"/>
      <c r="P75" s="46"/>
      <c r="Q75" s="49"/>
      <c r="R75" s="46"/>
      <c r="S75" s="49"/>
      <c r="T75" s="46"/>
      <c r="U75" s="49"/>
      <c r="V75" s="46"/>
      <c r="W75" s="49"/>
      <c r="X75" s="46"/>
      <c r="Y75" s="49"/>
      <c r="Z75" s="46"/>
      <c r="AA75" s="49"/>
      <c r="AB75" s="46"/>
      <c r="AC75" s="49"/>
      <c r="AD75" s="46"/>
      <c r="AE75" s="49"/>
      <c r="AF75" s="86"/>
      <c r="AG75" s="49"/>
      <c r="AH75" s="46"/>
      <c r="AI75" s="49"/>
      <c r="AJ75" s="86"/>
      <c r="AK75" s="49"/>
      <c r="AL75" s="86"/>
      <c r="AM75" s="49"/>
      <c r="AN75" s="46"/>
      <c r="AO75" s="49"/>
      <c r="AP75" s="46"/>
      <c r="AQ75" s="49"/>
      <c r="AR75" s="46"/>
      <c r="AS75" s="49"/>
      <c r="AT75" s="46"/>
      <c r="AU75" s="49"/>
      <c r="AV75" s="46"/>
      <c r="AW75" s="49"/>
      <c r="AX75" s="46"/>
      <c r="AY75" s="49"/>
      <c r="AZ75" s="46"/>
      <c r="BA75" s="49"/>
      <c r="BB75" s="46"/>
      <c r="BC75" s="49"/>
      <c r="BD75" s="46"/>
      <c r="BE75" s="49"/>
      <c r="BF75" s="46"/>
    </row>
    <row r="76" spans="1:58" ht="12" customHeight="1">
      <c r="A76" s="81">
        <v>73</v>
      </c>
      <c r="B76" s="81">
        <v>73</v>
      </c>
      <c r="C76" s="96" t="s">
        <v>232</v>
      </c>
      <c r="D76" s="81" t="s">
        <v>233</v>
      </c>
      <c r="E76" s="92" t="s">
        <v>84</v>
      </c>
      <c r="F76" s="43">
        <f>G76+H76</f>
        <v>0</v>
      </c>
      <c r="G76" s="84">
        <f>J76+L76+N76+P76+R76+T76+V76+X76+Z76+AB76+AD76+AF76+AH76+AJ76+AL76</f>
        <v>0</v>
      </c>
      <c r="H76" s="85">
        <v>0</v>
      </c>
      <c r="I76" s="85"/>
      <c r="J76" s="46"/>
      <c r="K76" s="49"/>
      <c r="L76" s="46"/>
      <c r="M76" s="49"/>
      <c r="N76" s="46"/>
      <c r="O76" s="49"/>
      <c r="P76" s="46"/>
      <c r="Q76" s="49"/>
      <c r="R76" s="46"/>
      <c r="S76" s="49"/>
      <c r="T76" s="46"/>
      <c r="U76" s="49"/>
      <c r="V76" s="46"/>
      <c r="W76" s="49"/>
      <c r="X76" s="46"/>
      <c r="Y76" s="49"/>
      <c r="Z76" s="46"/>
      <c r="AA76" s="49"/>
      <c r="AB76" s="46"/>
      <c r="AC76" s="49"/>
      <c r="AD76" s="46"/>
      <c r="AE76" s="49"/>
      <c r="AF76" s="86"/>
      <c r="AG76" s="49"/>
      <c r="AH76" s="46"/>
      <c r="AI76" s="49"/>
      <c r="AJ76" s="86"/>
      <c r="AK76" s="49"/>
      <c r="AL76" s="86"/>
      <c r="AM76" s="49"/>
      <c r="AN76" s="46"/>
      <c r="AO76" s="49"/>
      <c r="AP76" s="46"/>
      <c r="AQ76" s="49"/>
      <c r="AR76" s="46"/>
      <c r="AS76" s="49"/>
      <c r="AT76" s="46"/>
      <c r="AU76" s="49"/>
      <c r="AV76" s="46"/>
      <c r="AW76" s="49"/>
      <c r="AX76" s="46"/>
      <c r="AY76" s="49"/>
      <c r="AZ76" s="46"/>
      <c r="BA76" s="49"/>
      <c r="BB76" s="46"/>
      <c r="BC76" s="49"/>
      <c r="BD76" s="46"/>
      <c r="BE76" s="49"/>
      <c r="BF76" s="46"/>
    </row>
    <row r="77" spans="1:58" ht="12" customHeight="1">
      <c r="A77" s="81">
        <v>74</v>
      </c>
      <c r="B77" s="81">
        <v>74</v>
      </c>
      <c r="C77" s="88" t="s">
        <v>234</v>
      </c>
      <c r="D77" s="82" t="s">
        <v>235</v>
      </c>
      <c r="E77" s="90" t="s">
        <v>84</v>
      </c>
      <c r="F77" s="43">
        <f>G77+H77</f>
        <v>0</v>
      </c>
      <c r="G77" s="84">
        <f>J77+L77+N77+P77+R77+T77+V77+X77+Z77+AB77+AD77+AF77+AH77+AJ77+AL77</f>
        <v>0</v>
      </c>
      <c r="H77" s="85">
        <v>0</v>
      </c>
      <c r="I77" s="85"/>
      <c r="J77" s="46"/>
      <c r="K77" s="49"/>
      <c r="L77" s="46"/>
      <c r="M77" s="49"/>
      <c r="N77" s="46"/>
      <c r="O77" s="49"/>
      <c r="P77" s="46"/>
      <c r="Q77" s="49"/>
      <c r="R77" s="46"/>
      <c r="S77" s="49"/>
      <c r="T77" s="46"/>
      <c r="U77" s="49"/>
      <c r="V77" s="46"/>
      <c r="W77" s="49"/>
      <c r="X77" s="46"/>
      <c r="Y77" s="49"/>
      <c r="Z77" s="46"/>
      <c r="AA77" s="49"/>
      <c r="AB77" s="46"/>
      <c r="AC77" s="49"/>
      <c r="AD77" s="46"/>
      <c r="AE77" s="49"/>
      <c r="AF77" s="86"/>
      <c r="AG77" s="49"/>
      <c r="AH77" s="46"/>
      <c r="AI77" s="49"/>
      <c r="AJ77" s="86"/>
      <c r="AK77" s="49"/>
      <c r="AL77" s="86"/>
      <c r="AM77" s="49"/>
      <c r="AN77" s="46"/>
      <c r="AO77" s="49"/>
      <c r="AP77" s="46"/>
      <c r="AQ77" s="49"/>
      <c r="AR77" s="46"/>
      <c r="AS77" s="49"/>
      <c r="AT77" s="46"/>
      <c r="AU77" s="49"/>
      <c r="AV77" s="46"/>
      <c r="AW77" s="49"/>
      <c r="AX77" s="46"/>
      <c r="AY77" s="49"/>
      <c r="AZ77" s="46"/>
      <c r="BA77" s="49"/>
      <c r="BB77" s="46"/>
      <c r="BC77" s="49"/>
      <c r="BD77" s="46"/>
      <c r="BE77" s="49"/>
      <c r="BF77" s="46"/>
    </row>
    <row r="78" spans="1:58" ht="12" customHeight="1">
      <c r="A78" s="81">
        <v>75</v>
      </c>
      <c r="B78" s="81">
        <v>75</v>
      </c>
      <c r="C78" s="88" t="s">
        <v>236</v>
      </c>
      <c r="D78" s="82" t="s">
        <v>237</v>
      </c>
      <c r="E78" s="90" t="s">
        <v>89</v>
      </c>
      <c r="F78" s="43">
        <f>G78+H78</f>
        <v>0</v>
      </c>
      <c r="G78" s="84">
        <f>J78+L78+N78+P78+R78+T78+V78+X78+Z78+AB78+AD78+AF78+AH78+AJ78+AL78</f>
        <v>0</v>
      </c>
      <c r="H78" s="85">
        <v>0</v>
      </c>
      <c r="I78" s="85"/>
      <c r="J78" s="46"/>
      <c r="K78" s="49"/>
      <c r="L78" s="46"/>
      <c r="M78" s="49"/>
      <c r="N78" s="46"/>
      <c r="O78" s="49"/>
      <c r="P78" s="46"/>
      <c r="Q78" s="49"/>
      <c r="R78" s="46"/>
      <c r="S78" s="49"/>
      <c r="T78" s="46"/>
      <c r="U78" s="49"/>
      <c r="V78" s="46"/>
      <c r="W78" s="49"/>
      <c r="X78" s="46"/>
      <c r="Y78" s="49"/>
      <c r="Z78" s="46"/>
      <c r="AA78" s="49"/>
      <c r="AB78" s="46"/>
      <c r="AC78" s="49"/>
      <c r="AD78" s="46"/>
      <c r="AE78" s="49"/>
      <c r="AF78" s="86"/>
      <c r="AG78" s="49"/>
      <c r="AH78" s="46"/>
      <c r="AI78" s="49"/>
      <c r="AJ78" s="86"/>
      <c r="AK78" s="49"/>
      <c r="AL78" s="86"/>
      <c r="AM78" s="49"/>
      <c r="AN78" s="46"/>
      <c r="AO78" s="49"/>
      <c r="AP78" s="46"/>
      <c r="AQ78" s="49"/>
      <c r="AR78" s="46"/>
      <c r="AS78" s="49"/>
      <c r="AT78" s="46"/>
      <c r="AU78" s="49"/>
      <c r="AV78" s="46"/>
      <c r="AW78" s="49"/>
      <c r="AX78" s="46"/>
      <c r="AY78" s="49"/>
      <c r="AZ78" s="46"/>
      <c r="BA78" s="49"/>
      <c r="BB78" s="46"/>
      <c r="BC78" s="49"/>
      <c r="BD78" s="46"/>
      <c r="BE78" s="49"/>
      <c r="BF78" s="46"/>
    </row>
    <row r="79" spans="1:58" ht="12" customHeight="1">
      <c r="A79" s="81">
        <v>76</v>
      </c>
      <c r="B79" s="81">
        <v>76</v>
      </c>
      <c r="C79" s="88" t="s">
        <v>238</v>
      </c>
      <c r="D79" s="82" t="s">
        <v>239</v>
      </c>
      <c r="E79" s="83" t="s">
        <v>67</v>
      </c>
      <c r="F79" s="43">
        <f>G79+H79</f>
        <v>0</v>
      </c>
      <c r="G79" s="84">
        <f>J79+L79+N79+P79+R79+T79+V79+X79+Z79+AB79+AD79+AF79+AH79+AJ79+AL79</f>
        <v>0</v>
      </c>
      <c r="H79" s="85">
        <v>0</v>
      </c>
      <c r="I79" s="85"/>
      <c r="J79" s="46"/>
      <c r="K79" s="49"/>
      <c r="L79" s="46"/>
      <c r="M79" s="49"/>
      <c r="N79" s="46"/>
      <c r="O79" s="49"/>
      <c r="P79" s="46"/>
      <c r="Q79" s="49"/>
      <c r="R79" s="46"/>
      <c r="S79" s="49"/>
      <c r="T79" s="46"/>
      <c r="U79" s="49"/>
      <c r="V79" s="46"/>
      <c r="W79" s="49"/>
      <c r="X79" s="46"/>
      <c r="Y79" s="49"/>
      <c r="Z79" s="46"/>
      <c r="AA79" s="49"/>
      <c r="AB79" s="46"/>
      <c r="AC79" s="49"/>
      <c r="AD79" s="46"/>
      <c r="AE79" s="49"/>
      <c r="AF79" s="86"/>
      <c r="AG79" s="49"/>
      <c r="AH79" s="46"/>
      <c r="AI79" s="49"/>
      <c r="AJ79" s="86"/>
      <c r="AK79" s="49"/>
      <c r="AL79" s="86"/>
      <c r="AM79" s="49"/>
      <c r="AN79" s="46"/>
      <c r="AO79" s="49"/>
      <c r="AP79" s="46"/>
      <c r="AQ79" s="49"/>
      <c r="AR79" s="46"/>
      <c r="AS79" s="49"/>
      <c r="AT79" s="46"/>
      <c r="AU79" s="49"/>
      <c r="AV79" s="46"/>
      <c r="AW79" s="49"/>
      <c r="AX79" s="46"/>
      <c r="AY79" s="49"/>
      <c r="AZ79" s="46"/>
      <c r="BA79" s="49"/>
      <c r="BB79" s="46"/>
      <c r="BC79" s="49"/>
      <c r="BD79" s="46"/>
      <c r="BE79" s="49"/>
      <c r="BF79" s="46"/>
    </row>
    <row r="80" spans="1:58" ht="12" customHeight="1">
      <c r="A80" s="81">
        <v>77</v>
      </c>
      <c r="B80" s="81">
        <v>77</v>
      </c>
      <c r="C80" s="82" t="s">
        <v>240</v>
      </c>
      <c r="D80" s="82" t="s">
        <v>241</v>
      </c>
      <c r="E80" s="95" t="s">
        <v>168</v>
      </c>
      <c r="F80" s="43">
        <f>G80+H80</f>
        <v>0</v>
      </c>
      <c r="G80" s="84">
        <f>J80+L80+N80+P80+R80+T80+V80+X80+Z80+AB80+AD80+AF80+AH80+AJ80+AL80</f>
        <v>0</v>
      </c>
      <c r="H80" s="85">
        <v>0</v>
      </c>
      <c r="I80" s="85"/>
      <c r="J80" s="46"/>
      <c r="K80" s="49"/>
      <c r="L80" s="46"/>
      <c r="M80" s="49"/>
      <c r="N80" s="46"/>
      <c r="O80" s="49"/>
      <c r="P80" s="46"/>
      <c r="Q80" s="49"/>
      <c r="R80" s="46"/>
      <c r="S80" s="49"/>
      <c r="T80" s="46"/>
      <c r="U80" s="49"/>
      <c r="V80" s="46"/>
      <c r="W80" s="49"/>
      <c r="X80" s="46"/>
      <c r="Y80" s="49"/>
      <c r="Z80" s="46"/>
      <c r="AA80" s="49"/>
      <c r="AB80" s="46"/>
      <c r="AC80" s="49"/>
      <c r="AD80" s="46"/>
      <c r="AE80" s="49"/>
      <c r="AF80" s="86"/>
      <c r="AG80" s="49"/>
      <c r="AH80" s="46"/>
      <c r="AI80" s="49"/>
      <c r="AJ80" s="86"/>
      <c r="AK80" s="49"/>
      <c r="AL80" s="86"/>
      <c r="AM80" s="49"/>
      <c r="AN80" s="46"/>
      <c r="AO80" s="49"/>
      <c r="AP80" s="46"/>
      <c r="AQ80" s="49"/>
      <c r="AR80" s="46"/>
      <c r="AS80" s="49"/>
      <c r="AT80" s="46"/>
      <c r="AU80" s="49"/>
      <c r="AV80" s="46"/>
      <c r="AW80" s="49"/>
      <c r="AX80" s="46"/>
      <c r="AY80" s="49"/>
      <c r="AZ80" s="46"/>
      <c r="BA80" s="49"/>
      <c r="BB80" s="46"/>
      <c r="BC80" s="49"/>
      <c r="BD80" s="46"/>
      <c r="BE80" s="49"/>
      <c r="BF80" s="46"/>
    </row>
    <row r="81" spans="1:58" ht="12" customHeight="1">
      <c r="A81" s="81">
        <v>78</v>
      </c>
      <c r="B81" s="81">
        <v>78</v>
      </c>
      <c r="C81" s="88" t="s">
        <v>242</v>
      </c>
      <c r="D81" s="82" t="s">
        <v>243</v>
      </c>
      <c r="E81" s="90" t="s">
        <v>168</v>
      </c>
      <c r="F81" s="43">
        <f>G81+H81</f>
        <v>0</v>
      </c>
      <c r="G81" s="84">
        <f>J81+L81+N81+P81+R81+T81+V81+X81+Z81+AB81+AD81+AF81+AH81+AJ81+AL81</f>
        <v>0</v>
      </c>
      <c r="H81" s="85">
        <v>0</v>
      </c>
      <c r="I81" s="85"/>
      <c r="J81" s="46"/>
      <c r="K81" s="49"/>
      <c r="L81" s="46"/>
      <c r="M81" s="49"/>
      <c r="N81" s="46"/>
      <c r="O81" s="49"/>
      <c r="P81" s="46"/>
      <c r="Q81" s="49"/>
      <c r="R81" s="46"/>
      <c r="S81" s="49"/>
      <c r="T81" s="46"/>
      <c r="U81" s="49"/>
      <c r="V81" s="46"/>
      <c r="W81" s="49"/>
      <c r="X81" s="46"/>
      <c r="Y81" s="49"/>
      <c r="Z81" s="46"/>
      <c r="AA81" s="49"/>
      <c r="AB81" s="46"/>
      <c r="AC81" s="49"/>
      <c r="AD81" s="46"/>
      <c r="AE81" s="49"/>
      <c r="AF81" s="86"/>
      <c r="AG81" s="49"/>
      <c r="AH81" s="46"/>
      <c r="AI81" s="49"/>
      <c r="AJ81" s="86"/>
      <c r="AK81" s="49"/>
      <c r="AL81" s="86"/>
      <c r="AM81" s="49"/>
      <c r="AN81" s="46"/>
      <c r="AO81" s="49"/>
      <c r="AP81" s="46"/>
      <c r="AQ81" s="49"/>
      <c r="AR81" s="46"/>
      <c r="AS81" s="49"/>
      <c r="AT81" s="46"/>
      <c r="AU81" s="49"/>
      <c r="AV81" s="46"/>
      <c r="AW81" s="49"/>
      <c r="AX81" s="46"/>
      <c r="AY81" s="49"/>
      <c r="AZ81" s="46"/>
      <c r="BA81" s="49"/>
      <c r="BB81" s="46"/>
      <c r="BC81" s="49"/>
      <c r="BD81" s="46"/>
      <c r="BE81" s="49"/>
      <c r="BF81" s="46"/>
    </row>
    <row r="82" spans="1:58" ht="12" customHeight="1">
      <c r="A82" s="81">
        <v>79</v>
      </c>
      <c r="B82" s="81">
        <v>79</v>
      </c>
      <c r="C82" s="81" t="s">
        <v>244</v>
      </c>
      <c r="D82" s="82" t="s">
        <v>245</v>
      </c>
      <c r="E82" s="54" t="s">
        <v>101</v>
      </c>
      <c r="F82" s="43">
        <f>G82+H82</f>
        <v>0</v>
      </c>
      <c r="G82" s="84">
        <f>J82+L82+N82+P82+R82+T82+V82+X82+Z82+AB82+AD82+AF82+AH82+AJ82+AL82</f>
        <v>0</v>
      </c>
      <c r="H82" s="85">
        <v>0</v>
      </c>
      <c r="I82" s="85"/>
      <c r="J82" s="46"/>
      <c r="K82" s="49"/>
      <c r="L82" s="46"/>
      <c r="M82" s="49"/>
      <c r="N82" s="46"/>
      <c r="O82" s="49"/>
      <c r="P82" s="46"/>
      <c r="Q82" s="49"/>
      <c r="R82" s="46"/>
      <c r="S82" s="49"/>
      <c r="T82" s="46"/>
      <c r="U82" s="49"/>
      <c r="V82" s="46"/>
      <c r="W82" s="49"/>
      <c r="X82" s="46"/>
      <c r="Y82" s="49"/>
      <c r="Z82" s="46"/>
      <c r="AA82" s="49"/>
      <c r="AB82" s="46"/>
      <c r="AC82" s="49"/>
      <c r="AD82" s="46"/>
      <c r="AE82" s="49"/>
      <c r="AF82" s="86"/>
      <c r="AG82" s="49"/>
      <c r="AH82" s="46"/>
      <c r="AI82" s="49"/>
      <c r="AJ82" s="86"/>
      <c r="AK82" s="49"/>
      <c r="AL82" s="86"/>
      <c r="AM82" s="49"/>
      <c r="AN82" s="46"/>
      <c r="AO82" s="49"/>
      <c r="AP82" s="46"/>
      <c r="AQ82" s="49"/>
      <c r="AR82" s="46"/>
      <c r="AS82" s="49"/>
      <c r="AT82" s="46"/>
      <c r="AU82" s="49"/>
      <c r="AV82" s="46"/>
      <c r="AW82" s="49"/>
      <c r="AX82" s="46"/>
      <c r="AY82" s="49"/>
      <c r="AZ82" s="46"/>
      <c r="BA82" s="49"/>
      <c r="BB82" s="46"/>
      <c r="BC82" s="49"/>
      <c r="BD82" s="46"/>
      <c r="BE82" s="49"/>
      <c r="BF82" s="46"/>
    </row>
    <row r="83" spans="1:58" ht="12" customHeight="1">
      <c r="A83" s="81">
        <v>80</v>
      </c>
      <c r="B83" s="81">
        <v>80</v>
      </c>
      <c r="C83" s="88" t="s">
        <v>246</v>
      </c>
      <c r="D83" s="82" t="s">
        <v>247</v>
      </c>
      <c r="E83" s="51" t="s">
        <v>77</v>
      </c>
      <c r="F83" s="43">
        <f>G83+H83</f>
        <v>0</v>
      </c>
      <c r="G83" s="84">
        <f>J83+L83+N83+P83+R83+T83+V83+X83+Z83+AB83+AD83+AF83+AH83+AJ83+AL83</f>
        <v>0</v>
      </c>
      <c r="H83" s="85">
        <v>0</v>
      </c>
      <c r="I83" s="85"/>
      <c r="J83" s="46"/>
      <c r="K83" s="49"/>
      <c r="L83" s="46"/>
      <c r="M83" s="49"/>
      <c r="N83" s="46"/>
      <c r="O83" s="49"/>
      <c r="P83" s="46"/>
      <c r="Q83" s="49"/>
      <c r="R83" s="46"/>
      <c r="S83" s="49"/>
      <c r="T83" s="46"/>
      <c r="U83" s="49"/>
      <c r="V83" s="46"/>
      <c r="W83" s="49"/>
      <c r="X83" s="46"/>
      <c r="Y83" s="49"/>
      <c r="Z83" s="46"/>
      <c r="AA83" s="49"/>
      <c r="AB83" s="46"/>
      <c r="AC83" s="49"/>
      <c r="AD83" s="46"/>
      <c r="AE83" s="49"/>
      <c r="AF83" s="86"/>
      <c r="AG83" s="49"/>
      <c r="AH83" s="46"/>
      <c r="AI83" s="49"/>
      <c r="AJ83" s="86"/>
      <c r="AK83" s="49"/>
      <c r="AL83" s="86"/>
      <c r="AM83" s="49"/>
      <c r="AN83" s="46"/>
      <c r="AO83" s="49"/>
      <c r="AP83" s="46"/>
      <c r="AQ83" s="49"/>
      <c r="AR83" s="46"/>
      <c r="AS83" s="49"/>
      <c r="AT83" s="46"/>
      <c r="AU83" s="49"/>
      <c r="AV83" s="46"/>
      <c r="AW83" s="49"/>
      <c r="AX83" s="46"/>
      <c r="AY83" s="49"/>
      <c r="AZ83" s="46"/>
      <c r="BA83" s="49"/>
      <c r="BB83" s="46"/>
      <c r="BC83" s="49"/>
      <c r="BD83" s="46"/>
      <c r="BE83" s="49"/>
      <c r="BF83" s="46"/>
    </row>
    <row r="84" spans="1:58" ht="12" customHeight="1">
      <c r="A84" s="81">
        <v>81</v>
      </c>
      <c r="B84" s="81">
        <v>81</v>
      </c>
      <c r="C84" s="88" t="s">
        <v>248</v>
      </c>
      <c r="D84" s="82" t="s">
        <v>249</v>
      </c>
      <c r="E84" s="42" t="s">
        <v>70</v>
      </c>
      <c r="F84" s="43">
        <f>G84+H84</f>
        <v>0</v>
      </c>
      <c r="G84" s="84">
        <f>J84+L84+N84+P84+R84+T84+V84+X84+Z84+AB84+AD84+AF84+AH84+AJ84+AL84</f>
        <v>0</v>
      </c>
      <c r="H84" s="85">
        <v>0</v>
      </c>
      <c r="I84" s="85"/>
      <c r="J84" s="46"/>
      <c r="K84" s="49"/>
      <c r="L84" s="46"/>
      <c r="M84" s="49"/>
      <c r="N84" s="46"/>
      <c r="O84" s="49"/>
      <c r="P84" s="46"/>
      <c r="Q84" s="49"/>
      <c r="R84" s="46"/>
      <c r="S84" s="49"/>
      <c r="T84" s="46"/>
      <c r="U84" s="49"/>
      <c r="V84" s="46"/>
      <c r="W84" s="49"/>
      <c r="X84" s="46"/>
      <c r="Y84" s="49"/>
      <c r="Z84" s="46"/>
      <c r="AA84" s="49"/>
      <c r="AB84" s="46"/>
      <c r="AC84" s="49"/>
      <c r="AD84" s="46"/>
      <c r="AE84" s="49"/>
      <c r="AF84" s="86"/>
      <c r="AG84" s="49"/>
      <c r="AH84" s="46"/>
      <c r="AI84" s="49"/>
      <c r="AJ84" s="86"/>
      <c r="AK84" s="49"/>
      <c r="AL84" s="86"/>
      <c r="AM84" s="49"/>
      <c r="AN84" s="46"/>
      <c r="AO84" s="49"/>
      <c r="AP84" s="46"/>
      <c r="AQ84" s="49"/>
      <c r="AR84" s="46"/>
      <c r="AS84" s="49"/>
      <c r="AT84" s="46"/>
      <c r="AU84" s="49"/>
      <c r="AV84" s="46"/>
      <c r="AW84" s="49"/>
      <c r="AX84" s="46"/>
      <c r="AY84" s="49"/>
      <c r="AZ84" s="46"/>
      <c r="BA84" s="49"/>
      <c r="BB84" s="46"/>
      <c r="BC84" s="49"/>
      <c r="BD84" s="46"/>
      <c r="BE84" s="49"/>
      <c r="BF84" s="46"/>
    </row>
    <row r="85" spans="1:58" ht="12" customHeight="1">
      <c r="A85" s="81">
        <v>82</v>
      </c>
      <c r="B85" s="81">
        <v>82</v>
      </c>
      <c r="C85" s="88" t="s">
        <v>250</v>
      </c>
      <c r="D85" s="82" t="s">
        <v>251</v>
      </c>
      <c r="E85" s="42" t="s">
        <v>84</v>
      </c>
      <c r="F85" s="43">
        <f>G85+H85</f>
        <v>0</v>
      </c>
      <c r="G85" s="84">
        <f>J85+L85+N85+P85+R85+T85+V85+X85+Z85+AB85+AD85+AF85+AH85+AJ85+AL85</f>
        <v>0</v>
      </c>
      <c r="H85" s="85">
        <v>0</v>
      </c>
      <c r="I85" s="85"/>
      <c r="J85" s="46"/>
      <c r="K85" s="49"/>
      <c r="L85" s="46"/>
      <c r="M85" s="49"/>
      <c r="N85" s="46"/>
      <c r="O85" s="49"/>
      <c r="P85" s="46"/>
      <c r="Q85" s="49"/>
      <c r="R85" s="46"/>
      <c r="S85" s="49"/>
      <c r="T85" s="46"/>
      <c r="U85" s="49"/>
      <c r="V85" s="46"/>
      <c r="W85" s="49"/>
      <c r="X85" s="46"/>
      <c r="Y85" s="49"/>
      <c r="Z85" s="46"/>
      <c r="AA85" s="49"/>
      <c r="AB85" s="46"/>
      <c r="AC85" s="49"/>
      <c r="AD85" s="46"/>
      <c r="AE85" s="49"/>
      <c r="AF85" s="86"/>
      <c r="AG85" s="49"/>
      <c r="AH85" s="46"/>
      <c r="AI85" s="49"/>
      <c r="AJ85" s="86"/>
      <c r="AK85" s="49"/>
      <c r="AL85" s="86"/>
      <c r="AM85" s="49"/>
      <c r="AN85" s="46"/>
      <c r="AO85" s="49"/>
      <c r="AP85" s="46"/>
      <c r="AQ85" s="49"/>
      <c r="AR85" s="46"/>
      <c r="AS85" s="49"/>
      <c r="AT85" s="46"/>
      <c r="AU85" s="49"/>
      <c r="AV85" s="46"/>
      <c r="AW85" s="49"/>
      <c r="AX85" s="46"/>
      <c r="AY85" s="49"/>
      <c r="AZ85" s="46"/>
      <c r="BA85" s="49"/>
      <c r="BB85" s="46"/>
      <c r="BC85" s="49"/>
      <c r="BD85" s="46"/>
      <c r="BE85" s="49"/>
      <c r="BF85" s="46"/>
    </row>
    <row r="86" spans="1:58" ht="12" customHeight="1">
      <c r="A86" s="81">
        <v>83</v>
      </c>
      <c r="B86" s="81">
        <v>83</v>
      </c>
      <c r="C86" s="88" t="s">
        <v>252</v>
      </c>
      <c r="D86" s="82" t="s">
        <v>253</v>
      </c>
      <c r="E86" s="42" t="s">
        <v>70</v>
      </c>
      <c r="F86" s="43">
        <f>G86+H86</f>
        <v>0</v>
      </c>
      <c r="G86" s="84">
        <f>J86+L86+N86+P86+R86+T86+V86+X86+Z86+AB86+AD86+AF86+AH86+AJ86+AL86</f>
        <v>0</v>
      </c>
      <c r="H86" s="85">
        <v>0</v>
      </c>
      <c r="I86" s="85"/>
      <c r="J86" s="46"/>
      <c r="K86" s="49"/>
      <c r="L86" s="46"/>
      <c r="M86" s="49"/>
      <c r="N86" s="46"/>
      <c r="O86" s="49"/>
      <c r="P86" s="46"/>
      <c r="Q86" s="161"/>
      <c r="R86" s="46"/>
      <c r="S86" s="49"/>
      <c r="T86" s="46"/>
      <c r="U86" s="49"/>
      <c r="V86" s="46"/>
      <c r="W86" s="49"/>
      <c r="X86" s="46"/>
      <c r="Y86" s="49"/>
      <c r="Z86" s="46"/>
      <c r="AA86" s="49"/>
      <c r="AB86" s="46"/>
      <c r="AC86" s="49"/>
      <c r="AD86" s="46"/>
      <c r="AE86" s="49"/>
      <c r="AF86" s="86"/>
      <c r="AG86" s="49"/>
      <c r="AH86" s="46"/>
      <c r="AI86" s="49"/>
      <c r="AJ86" s="86"/>
      <c r="AK86" s="49"/>
      <c r="AL86" s="86"/>
      <c r="AM86" s="49"/>
      <c r="AN86" s="46"/>
      <c r="AO86" s="49"/>
      <c r="AP86" s="46"/>
      <c r="AQ86" s="49"/>
      <c r="AR86" s="46"/>
      <c r="AS86" s="49"/>
      <c r="AT86" s="46"/>
      <c r="AU86" s="49"/>
      <c r="AV86" s="46"/>
      <c r="AW86" s="49"/>
      <c r="AX86" s="46"/>
      <c r="AY86" s="49"/>
      <c r="AZ86" s="46"/>
      <c r="BA86" s="49"/>
      <c r="BB86" s="46"/>
      <c r="BC86" s="49"/>
      <c r="BD86" s="46"/>
      <c r="BE86" s="49"/>
      <c r="BF86" s="46"/>
    </row>
    <row r="87" spans="1:58" ht="12" customHeight="1">
      <c r="A87" s="81">
        <v>84</v>
      </c>
      <c r="B87" s="81">
        <v>84</v>
      </c>
      <c r="C87" s="88" t="s">
        <v>254</v>
      </c>
      <c r="D87" s="82" t="s">
        <v>255</v>
      </c>
      <c r="E87" s="92" t="s">
        <v>168</v>
      </c>
      <c r="F87" s="43">
        <f>G87+H87</f>
        <v>0</v>
      </c>
      <c r="G87" s="84">
        <f>J87+L87+N87+P87+R87+T87+V87+X87+Z87+AB87+AD87+AF87+AH87+AJ87+AL87</f>
        <v>0</v>
      </c>
      <c r="H87" s="85">
        <v>0</v>
      </c>
      <c r="I87" s="85"/>
      <c r="J87" s="46"/>
      <c r="K87" s="49"/>
      <c r="L87" s="46"/>
      <c r="M87" s="49"/>
      <c r="N87" s="46"/>
      <c r="O87" s="49"/>
      <c r="P87" s="46"/>
      <c r="Q87" s="49"/>
      <c r="R87" s="46"/>
      <c r="S87" s="49"/>
      <c r="T87" s="46"/>
      <c r="U87" s="49"/>
      <c r="V87" s="46"/>
      <c r="W87" s="49"/>
      <c r="X87" s="46"/>
      <c r="Y87" s="49"/>
      <c r="Z87" s="46"/>
      <c r="AA87" s="49"/>
      <c r="AB87" s="46"/>
      <c r="AC87" s="49"/>
      <c r="AD87" s="46"/>
      <c r="AE87" s="49"/>
      <c r="AF87" s="86"/>
      <c r="AG87" s="49"/>
      <c r="AH87" s="46"/>
      <c r="AI87" s="49"/>
      <c r="AJ87" s="86"/>
      <c r="AK87" s="49"/>
      <c r="AL87" s="86"/>
      <c r="AM87" s="49"/>
      <c r="AN87" s="46"/>
      <c r="AO87" s="49"/>
      <c r="AP87" s="46"/>
      <c r="AQ87" s="49"/>
      <c r="AR87" s="46"/>
      <c r="AS87" s="49"/>
      <c r="AT87" s="46"/>
      <c r="AU87" s="49"/>
      <c r="AV87" s="46"/>
      <c r="AW87" s="49"/>
      <c r="AX87" s="46"/>
      <c r="AY87" s="49"/>
      <c r="AZ87" s="46"/>
      <c r="BA87" s="49"/>
      <c r="BB87" s="46"/>
      <c r="BC87" s="49"/>
      <c r="BD87" s="46"/>
      <c r="BE87" s="49"/>
      <c r="BF87" s="46"/>
    </row>
    <row r="88" spans="1:58" ht="12" customHeight="1">
      <c r="A88" s="81">
        <v>85</v>
      </c>
      <c r="B88" s="81">
        <v>85</v>
      </c>
      <c r="C88" s="88" t="s">
        <v>258</v>
      </c>
      <c r="D88" s="82" t="s">
        <v>259</v>
      </c>
      <c r="E88" s="83" t="s">
        <v>67</v>
      </c>
      <c r="F88" s="43">
        <f>G88+H88</f>
        <v>0</v>
      </c>
      <c r="G88" s="84">
        <f>J88+L88+N88+P88+R88+T88+V88+X88+Z88+AB88+AD88+AF88+AH88+AJ88+AL88</f>
        <v>0</v>
      </c>
      <c r="H88" s="85">
        <v>0</v>
      </c>
      <c r="I88" s="85"/>
      <c r="J88" s="46"/>
      <c r="K88" s="49"/>
      <c r="L88" s="46"/>
      <c r="M88" s="49"/>
      <c r="N88" s="46"/>
      <c r="O88" s="49"/>
      <c r="P88" s="46"/>
      <c r="Q88" s="49"/>
      <c r="R88" s="46"/>
      <c r="S88" s="49"/>
      <c r="T88" s="46"/>
      <c r="U88" s="49"/>
      <c r="V88" s="46"/>
      <c r="W88" s="49"/>
      <c r="X88" s="46"/>
      <c r="Y88" s="49"/>
      <c r="Z88" s="46"/>
      <c r="AA88" s="49"/>
      <c r="AB88" s="46"/>
      <c r="AC88" s="49"/>
      <c r="AD88" s="46"/>
      <c r="AE88" s="49"/>
      <c r="AF88" s="86"/>
      <c r="AG88" s="49"/>
      <c r="AH88" s="46"/>
      <c r="AI88" s="49"/>
      <c r="AJ88" s="86"/>
      <c r="AK88" s="49"/>
      <c r="AL88" s="86"/>
      <c r="AM88" s="49"/>
      <c r="AN88" s="46"/>
      <c r="AO88" s="49"/>
      <c r="AP88" s="46"/>
      <c r="AQ88" s="49"/>
      <c r="AR88" s="46"/>
      <c r="AS88" s="49"/>
      <c r="AT88" s="46"/>
      <c r="AU88" s="49"/>
      <c r="AV88" s="46"/>
      <c r="AW88" s="49"/>
      <c r="AX88" s="46"/>
      <c r="AY88" s="49"/>
      <c r="AZ88" s="46"/>
      <c r="BA88" s="49"/>
      <c r="BB88" s="46"/>
      <c r="BC88" s="49"/>
      <c r="BD88" s="46"/>
      <c r="BE88" s="49"/>
      <c r="BF88" s="46"/>
    </row>
    <row r="89" spans="1:58" ht="12" customHeight="1">
      <c r="A89" s="81">
        <v>86</v>
      </c>
      <c r="B89" s="81">
        <v>86</v>
      </c>
      <c r="C89" s="88" t="s">
        <v>262</v>
      </c>
      <c r="D89" s="82" t="s">
        <v>263</v>
      </c>
      <c r="E89" s="89" t="s">
        <v>77</v>
      </c>
      <c r="F89" s="43">
        <f>G89+H89</f>
        <v>0</v>
      </c>
      <c r="G89" s="84">
        <f>J89+L89+N89+P89+R89+T89+V89+X89+Z89+AB89+AD89+AF89+AH89+AJ89+AL89</f>
        <v>0</v>
      </c>
      <c r="H89" s="85">
        <v>0</v>
      </c>
      <c r="I89" s="85"/>
      <c r="J89" s="46"/>
      <c r="K89" s="49"/>
      <c r="L89" s="46"/>
      <c r="M89" s="49"/>
      <c r="N89" s="46"/>
      <c r="O89" s="49"/>
      <c r="P89" s="46"/>
      <c r="Q89" s="49"/>
      <c r="R89" s="46"/>
      <c r="S89" s="49"/>
      <c r="T89" s="46"/>
      <c r="U89" s="49"/>
      <c r="V89" s="46"/>
      <c r="W89" s="49"/>
      <c r="X89" s="46"/>
      <c r="Y89" s="49"/>
      <c r="Z89" s="46"/>
      <c r="AA89" s="49"/>
      <c r="AB89" s="46"/>
      <c r="AC89" s="49"/>
      <c r="AD89" s="46"/>
      <c r="AE89" s="49"/>
      <c r="AF89" s="86"/>
      <c r="AG89" s="49"/>
      <c r="AH89" s="46"/>
      <c r="AI89" s="49"/>
      <c r="AJ89" s="86"/>
      <c r="AK89" s="49"/>
      <c r="AL89" s="86"/>
      <c r="AM89" s="49"/>
      <c r="AN89" s="46"/>
      <c r="AO89" s="49"/>
      <c r="AP89" s="46"/>
      <c r="AQ89" s="49"/>
      <c r="AR89" s="46"/>
      <c r="AS89" s="49"/>
      <c r="AT89" s="46"/>
      <c r="AU89" s="49"/>
      <c r="AV89" s="46"/>
      <c r="AW89" s="49"/>
      <c r="AX89" s="46"/>
      <c r="AY89" s="49"/>
      <c r="AZ89" s="46"/>
      <c r="BA89" s="49"/>
      <c r="BB89" s="46"/>
      <c r="BC89" s="49"/>
      <c r="BD89" s="46"/>
      <c r="BE89" s="49"/>
      <c r="BF89" s="46"/>
    </row>
    <row r="90" spans="1:58" ht="12" customHeight="1">
      <c r="A90" s="81">
        <v>87</v>
      </c>
      <c r="B90" s="81">
        <v>87</v>
      </c>
      <c r="C90" s="88" t="s">
        <v>267</v>
      </c>
      <c r="D90" s="82" t="s">
        <v>268</v>
      </c>
      <c r="E90" s="159" t="s">
        <v>110</v>
      </c>
      <c r="F90" s="43">
        <f>G90+H90</f>
        <v>0</v>
      </c>
      <c r="G90" s="84">
        <f>J90+L90+N90+P90+R90+T90+V90+X90+Z90+AB90+AD90+AF90+AH90+AJ90+AL90</f>
        <v>0</v>
      </c>
      <c r="H90" s="85">
        <v>0</v>
      </c>
      <c r="I90" s="85"/>
      <c r="J90" s="46"/>
      <c r="K90" s="49"/>
      <c r="L90" s="46"/>
      <c r="M90" s="49"/>
      <c r="N90" s="46"/>
      <c r="O90" s="49"/>
      <c r="P90" s="46"/>
      <c r="Q90" s="49"/>
      <c r="R90" s="46"/>
      <c r="S90" s="49"/>
      <c r="T90" s="46"/>
      <c r="U90" s="49"/>
      <c r="V90" s="46"/>
      <c r="W90" s="49"/>
      <c r="X90" s="46"/>
      <c r="Y90" s="49"/>
      <c r="Z90" s="46"/>
      <c r="AA90" s="49"/>
      <c r="AB90" s="46"/>
      <c r="AC90" s="49"/>
      <c r="AD90" s="46"/>
      <c r="AE90" s="49"/>
      <c r="AF90" s="86"/>
      <c r="AG90" s="49"/>
      <c r="AH90" s="46"/>
      <c r="AI90" s="49"/>
      <c r="AJ90" s="86"/>
      <c r="AK90" s="49"/>
      <c r="AL90" s="86"/>
      <c r="AM90" s="49"/>
      <c r="AN90" s="46"/>
      <c r="AO90" s="49"/>
      <c r="AP90" s="46"/>
      <c r="AQ90" s="49"/>
      <c r="AR90" s="46"/>
      <c r="AS90" s="49"/>
      <c r="AT90" s="46"/>
      <c r="AU90" s="49"/>
      <c r="AV90" s="46"/>
      <c r="AW90" s="49"/>
      <c r="AX90" s="46"/>
      <c r="AY90" s="49"/>
      <c r="AZ90" s="46"/>
      <c r="BA90" s="49"/>
      <c r="BB90" s="46"/>
      <c r="BC90" s="49"/>
      <c r="BD90" s="46"/>
      <c r="BE90" s="49"/>
      <c r="BF90" s="46"/>
    </row>
    <row r="91" spans="1:58" ht="12" customHeight="1">
      <c r="A91" s="81">
        <v>88</v>
      </c>
      <c r="B91" s="81">
        <v>88</v>
      </c>
      <c r="C91" s="88" t="s">
        <v>269</v>
      </c>
      <c r="D91" s="82" t="s">
        <v>270</v>
      </c>
      <c r="E91" s="159" t="s">
        <v>70</v>
      </c>
      <c r="F91" s="43">
        <f>G91+H91</f>
        <v>0</v>
      </c>
      <c r="G91" s="84">
        <f>J91+L91+N91+P91+R91+T91+V91+X91+Z91+AB91+AD91+AF91+AH91+AJ91+AL91</f>
        <v>0</v>
      </c>
      <c r="H91" s="85">
        <v>0</v>
      </c>
      <c r="I91" s="85"/>
      <c r="J91" s="46"/>
      <c r="K91" s="49"/>
      <c r="L91" s="46"/>
      <c r="M91" s="49"/>
      <c r="N91" s="46"/>
      <c r="O91" s="49"/>
      <c r="P91" s="46"/>
      <c r="Q91" s="49"/>
      <c r="R91" s="46"/>
      <c r="S91" s="49"/>
      <c r="T91" s="46"/>
      <c r="U91" s="49"/>
      <c r="V91" s="46"/>
      <c r="W91" s="49"/>
      <c r="X91" s="46"/>
      <c r="Y91" s="49"/>
      <c r="Z91" s="46"/>
      <c r="AA91" s="49"/>
      <c r="AB91" s="46"/>
      <c r="AC91" s="49"/>
      <c r="AD91" s="46"/>
      <c r="AE91" s="49"/>
      <c r="AF91" s="86"/>
      <c r="AG91" s="49"/>
      <c r="AH91" s="46"/>
      <c r="AI91" s="49"/>
      <c r="AJ91" s="86"/>
      <c r="AK91" s="49"/>
      <c r="AL91" s="86"/>
      <c r="AM91" s="49"/>
      <c r="AN91" s="46"/>
      <c r="AO91" s="49"/>
      <c r="AP91" s="46"/>
      <c r="AQ91" s="49"/>
      <c r="AR91" s="46"/>
      <c r="AS91" s="49"/>
      <c r="AT91" s="46"/>
      <c r="AU91" s="49"/>
      <c r="AV91" s="46"/>
      <c r="AW91" s="49"/>
      <c r="AX91" s="46"/>
      <c r="AY91" s="49"/>
      <c r="AZ91" s="46"/>
      <c r="BA91" s="49"/>
      <c r="BB91" s="46"/>
      <c r="BC91" s="49"/>
      <c r="BD91" s="46"/>
      <c r="BE91" s="49"/>
      <c r="BF91" s="46"/>
    </row>
    <row r="92" spans="1:58" ht="12" customHeight="1">
      <c r="A92" s="81">
        <v>89</v>
      </c>
      <c r="B92" s="81">
        <v>89</v>
      </c>
      <c r="C92" s="97" t="s">
        <v>271</v>
      </c>
      <c r="D92" s="82" t="s">
        <v>272</v>
      </c>
      <c r="E92" s="54" t="s">
        <v>89</v>
      </c>
      <c r="F92" s="43">
        <f>G92+H92</f>
        <v>0</v>
      </c>
      <c r="G92" s="84">
        <f>J92+L92+N92+P92+R92+T92+V92+X92+Z92+AB92+AD92+AF92+AH92+AJ92+AL92</f>
        <v>0</v>
      </c>
      <c r="H92" s="85">
        <v>0</v>
      </c>
      <c r="I92" s="85"/>
      <c r="J92" s="46"/>
      <c r="K92" s="49"/>
      <c r="L92" s="46"/>
      <c r="M92" s="49"/>
      <c r="N92" s="46"/>
      <c r="O92" s="49"/>
      <c r="P92" s="46"/>
      <c r="Q92" s="49"/>
      <c r="R92" s="46"/>
      <c r="S92" s="49"/>
      <c r="T92" s="46"/>
      <c r="U92" s="49"/>
      <c r="V92" s="46"/>
      <c r="W92" s="49"/>
      <c r="X92" s="46"/>
      <c r="Y92" s="49"/>
      <c r="Z92" s="46"/>
      <c r="AA92" s="49"/>
      <c r="AB92" s="46"/>
      <c r="AC92" s="49"/>
      <c r="AD92" s="46"/>
      <c r="AE92" s="49"/>
      <c r="AF92" s="86"/>
      <c r="AG92" s="49"/>
      <c r="AH92" s="46"/>
      <c r="AI92" s="49"/>
      <c r="AJ92" s="86"/>
      <c r="AK92" s="49"/>
      <c r="AL92" s="86"/>
      <c r="AM92" s="49"/>
      <c r="AN92" s="46"/>
      <c r="AO92" s="49"/>
      <c r="AP92" s="46"/>
      <c r="AQ92" s="49"/>
      <c r="AR92" s="46"/>
      <c r="AS92" s="49"/>
      <c r="AT92" s="46"/>
      <c r="AU92" s="49"/>
      <c r="AV92" s="46"/>
      <c r="AW92" s="49"/>
      <c r="AX92" s="46"/>
      <c r="AY92" s="49"/>
      <c r="AZ92" s="46"/>
      <c r="BA92" s="49"/>
      <c r="BB92" s="46"/>
      <c r="BC92" s="49"/>
      <c r="BD92" s="46"/>
      <c r="BE92" s="49"/>
      <c r="BF92" s="46"/>
    </row>
    <row r="93" spans="1:58" ht="12" customHeight="1">
      <c r="A93" s="81">
        <v>90</v>
      </c>
      <c r="B93" s="81">
        <v>90</v>
      </c>
      <c r="C93" s="97" t="s">
        <v>273</v>
      </c>
      <c r="D93" s="82" t="s">
        <v>274</v>
      </c>
      <c r="E93" s="92" t="s">
        <v>73</v>
      </c>
      <c r="F93" s="43">
        <f>G93+H93</f>
        <v>0</v>
      </c>
      <c r="G93" s="84">
        <f>J93+L93+N93+P93+R93+T93+V93+X93+Z93+AB93+AD93+AF93+AH93+AJ93+AL93</f>
        <v>0</v>
      </c>
      <c r="H93" s="85">
        <v>0</v>
      </c>
      <c r="I93" s="85"/>
      <c r="J93" s="46"/>
      <c r="K93" s="49"/>
      <c r="L93" s="46"/>
      <c r="M93" s="49"/>
      <c r="N93" s="46"/>
      <c r="O93" s="49"/>
      <c r="P93" s="46"/>
      <c r="Q93" s="49"/>
      <c r="R93" s="46"/>
      <c r="S93" s="49"/>
      <c r="T93" s="46"/>
      <c r="U93" s="49"/>
      <c r="V93" s="46"/>
      <c r="W93" s="49"/>
      <c r="X93" s="46"/>
      <c r="Y93" s="49"/>
      <c r="Z93" s="46"/>
      <c r="AA93" s="49"/>
      <c r="AB93" s="46"/>
      <c r="AC93" s="49"/>
      <c r="AD93" s="46"/>
      <c r="AE93" s="49"/>
      <c r="AF93" s="86"/>
      <c r="AG93" s="49"/>
      <c r="AH93" s="46"/>
      <c r="AI93" s="49"/>
      <c r="AJ93" s="86"/>
      <c r="AK93" s="49"/>
      <c r="AL93" s="86"/>
      <c r="AM93" s="49"/>
      <c r="AN93" s="46"/>
      <c r="AO93" s="49"/>
      <c r="AP93" s="46"/>
      <c r="AQ93" s="49"/>
      <c r="AR93" s="46"/>
      <c r="AS93" s="49"/>
      <c r="AT93" s="46"/>
      <c r="AU93" s="49"/>
      <c r="AV93" s="46"/>
      <c r="AW93" s="49"/>
      <c r="AX93" s="46"/>
      <c r="AY93" s="49"/>
      <c r="AZ93" s="46"/>
      <c r="BA93" s="49"/>
      <c r="BB93" s="46"/>
      <c r="BC93" s="49"/>
      <c r="BD93" s="46"/>
      <c r="BE93" s="49"/>
      <c r="BF93" s="46"/>
    </row>
    <row r="94" spans="1:58" ht="12" customHeight="1">
      <c r="A94" s="81">
        <v>91</v>
      </c>
      <c r="B94" s="81">
        <v>91</v>
      </c>
      <c r="C94" s="97" t="s">
        <v>275</v>
      </c>
      <c r="D94" s="82" t="s">
        <v>276</v>
      </c>
      <c r="E94" s="92" t="s">
        <v>168</v>
      </c>
      <c r="F94" s="43">
        <f>G94+H94</f>
        <v>0</v>
      </c>
      <c r="G94" s="84">
        <f>J94+L94+N94+P94+R94+T94+V94+X94+Z94+AB94+AD94+AF94+AH94+AJ94+AL94</f>
        <v>0</v>
      </c>
      <c r="H94" s="85">
        <v>0</v>
      </c>
      <c r="I94" s="85"/>
      <c r="J94" s="46"/>
      <c r="K94" s="49"/>
      <c r="L94" s="46"/>
      <c r="M94" s="49"/>
      <c r="N94" s="46"/>
      <c r="O94" s="49"/>
      <c r="P94" s="46"/>
      <c r="Q94" s="49"/>
      <c r="R94" s="46"/>
      <c r="S94" s="49"/>
      <c r="T94" s="46"/>
      <c r="U94" s="49"/>
      <c r="V94" s="46"/>
      <c r="W94" s="49"/>
      <c r="X94" s="46"/>
      <c r="Y94" s="49"/>
      <c r="Z94" s="46"/>
      <c r="AA94" s="49"/>
      <c r="AB94" s="46"/>
      <c r="AC94" s="49"/>
      <c r="AD94" s="46"/>
      <c r="AE94" s="49"/>
      <c r="AF94" s="86"/>
      <c r="AG94" s="49"/>
      <c r="AH94" s="46"/>
      <c r="AI94" s="49"/>
      <c r="AJ94" s="86"/>
      <c r="AK94" s="49"/>
      <c r="AL94" s="86"/>
      <c r="AM94" s="49"/>
      <c r="AN94" s="46"/>
      <c r="AO94" s="49"/>
      <c r="AP94" s="46"/>
      <c r="AQ94" s="49"/>
      <c r="AR94" s="46"/>
      <c r="AS94" s="49"/>
      <c r="AT94" s="46"/>
      <c r="AU94" s="49"/>
      <c r="AV94" s="46"/>
      <c r="AW94" s="49"/>
      <c r="AX94" s="46"/>
      <c r="AY94" s="49"/>
      <c r="AZ94" s="46"/>
      <c r="BA94" s="49"/>
      <c r="BB94" s="46"/>
      <c r="BC94" s="49"/>
      <c r="BD94" s="46"/>
      <c r="BE94" s="49"/>
      <c r="BF94" s="46"/>
    </row>
    <row r="95" spans="1:58" ht="12" customHeight="1">
      <c r="A95" s="81">
        <v>92</v>
      </c>
      <c r="B95" s="81">
        <v>92</v>
      </c>
      <c r="C95" s="88" t="s">
        <v>277</v>
      </c>
      <c r="D95" s="82" t="s">
        <v>278</v>
      </c>
      <c r="E95" s="92" t="s">
        <v>168</v>
      </c>
      <c r="F95" s="43">
        <f>G95+H95</f>
        <v>0</v>
      </c>
      <c r="G95" s="84">
        <f>J95+L95+N95+P95+R95+T95+V95+X95+Z95+AB95+AD95+AF95+AH95+AJ95+AL95</f>
        <v>0</v>
      </c>
      <c r="H95" s="85">
        <v>0</v>
      </c>
      <c r="I95" s="85"/>
      <c r="J95" s="46"/>
      <c r="K95" s="49"/>
      <c r="L95" s="46"/>
      <c r="M95" s="49"/>
      <c r="N95" s="46"/>
      <c r="O95" s="49"/>
      <c r="P95" s="46"/>
      <c r="Q95" s="49"/>
      <c r="R95" s="46"/>
      <c r="S95" s="49"/>
      <c r="T95" s="46"/>
      <c r="U95" s="49"/>
      <c r="V95" s="46"/>
      <c r="W95" s="49"/>
      <c r="X95" s="46"/>
      <c r="Y95" s="49"/>
      <c r="Z95" s="46"/>
      <c r="AA95" s="49"/>
      <c r="AB95" s="46"/>
      <c r="AC95" s="49"/>
      <c r="AD95" s="46"/>
      <c r="AE95" s="49"/>
      <c r="AF95" s="86"/>
      <c r="AG95" s="49"/>
      <c r="AH95" s="46"/>
      <c r="AI95" s="49"/>
      <c r="AJ95" s="86"/>
      <c r="AK95" s="49"/>
      <c r="AL95" s="86"/>
      <c r="AM95" s="49"/>
      <c r="AN95" s="46"/>
      <c r="AO95" s="49"/>
      <c r="AP95" s="46"/>
      <c r="AQ95" s="49"/>
      <c r="AR95" s="46"/>
      <c r="AS95" s="49"/>
      <c r="AT95" s="46"/>
      <c r="AU95" s="49"/>
      <c r="AV95" s="46"/>
      <c r="AW95" s="49"/>
      <c r="AX95" s="46"/>
      <c r="AY95" s="49"/>
      <c r="AZ95" s="46"/>
      <c r="BA95" s="49"/>
      <c r="BB95" s="46"/>
      <c r="BC95" s="49"/>
      <c r="BD95" s="46"/>
      <c r="BE95" s="49"/>
      <c r="BF95" s="46"/>
    </row>
    <row r="96" spans="1:58" ht="12" customHeight="1">
      <c r="A96" s="81">
        <v>93</v>
      </c>
      <c r="B96" s="81">
        <v>93</v>
      </c>
      <c r="C96" s="88" t="s">
        <v>279</v>
      </c>
      <c r="D96" s="82" t="s">
        <v>280</v>
      </c>
      <c r="E96" s="92" t="s">
        <v>89</v>
      </c>
      <c r="F96" s="43">
        <f>G96+H96</f>
        <v>0</v>
      </c>
      <c r="G96" s="84">
        <f>J96+L96+N96+P96+R96+T96+V96+X96+Z96+AB96+AD96+AF96+AH96+AJ96+AL96</f>
        <v>0</v>
      </c>
      <c r="H96" s="85">
        <v>0</v>
      </c>
      <c r="I96" s="85"/>
      <c r="J96" s="46"/>
      <c r="K96" s="49"/>
      <c r="L96" s="46"/>
      <c r="M96" s="49"/>
      <c r="N96" s="46"/>
      <c r="O96" s="49"/>
      <c r="P96" s="46"/>
      <c r="Q96" s="49"/>
      <c r="R96" s="46"/>
      <c r="S96" s="49"/>
      <c r="T96" s="46"/>
      <c r="U96" s="49"/>
      <c r="V96" s="46"/>
      <c r="W96" s="49"/>
      <c r="X96" s="46"/>
      <c r="Y96" s="49"/>
      <c r="Z96" s="46"/>
      <c r="AA96" s="49"/>
      <c r="AB96" s="46"/>
      <c r="AC96" s="49"/>
      <c r="AD96" s="46"/>
      <c r="AE96" s="49"/>
      <c r="AF96" s="86"/>
      <c r="AG96" s="49"/>
      <c r="AH96" s="46"/>
      <c r="AI96" s="49"/>
      <c r="AJ96" s="86"/>
      <c r="AK96" s="49"/>
      <c r="AL96" s="86"/>
      <c r="AM96" s="49"/>
      <c r="AN96" s="46"/>
      <c r="AO96" s="49"/>
      <c r="AP96" s="46"/>
      <c r="AQ96" s="49"/>
      <c r="AR96" s="46"/>
      <c r="AS96" s="49"/>
      <c r="AT96" s="46"/>
      <c r="AU96" s="49"/>
      <c r="AV96" s="46"/>
      <c r="AW96" s="49"/>
      <c r="AX96" s="46"/>
      <c r="AY96" s="49"/>
      <c r="AZ96" s="46"/>
      <c r="BA96" s="49"/>
      <c r="BB96" s="46"/>
      <c r="BC96" s="49"/>
      <c r="BD96" s="46"/>
      <c r="BE96" s="49"/>
      <c r="BF96" s="46"/>
    </row>
    <row r="97" spans="1:58" ht="12" customHeight="1">
      <c r="A97" s="81">
        <v>94</v>
      </c>
      <c r="B97" s="81">
        <v>94</v>
      </c>
      <c r="C97" s="88" t="s">
        <v>281</v>
      </c>
      <c r="D97" s="82" t="s">
        <v>282</v>
      </c>
      <c r="E97" s="92" t="s">
        <v>89</v>
      </c>
      <c r="F97" s="43">
        <f>G97+H97</f>
        <v>0</v>
      </c>
      <c r="G97" s="84">
        <f>J97+L97+N97+P97+R97+T97+V97+X97+Z97+AB97+AD97+AF97+AH97+AJ97+AL97</f>
        <v>0</v>
      </c>
      <c r="H97" s="85">
        <v>0</v>
      </c>
      <c r="I97" s="85"/>
      <c r="J97" s="46"/>
      <c r="K97" s="49"/>
      <c r="L97" s="46"/>
      <c r="M97" s="49"/>
      <c r="N97" s="46"/>
      <c r="O97" s="49"/>
      <c r="P97" s="46"/>
      <c r="Q97" s="49"/>
      <c r="R97" s="46"/>
      <c r="S97" s="49"/>
      <c r="T97" s="46"/>
      <c r="U97" s="49"/>
      <c r="V97" s="46"/>
      <c r="W97" s="49"/>
      <c r="X97" s="46"/>
      <c r="Y97" s="49"/>
      <c r="Z97" s="46"/>
      <c r="AA97" s="49"/>
      <c r="AB97" s="46"/>
      <c r="AC97" s="49"/>
      <c r="AD97" s="46"/>
      <c r="AE97" s="49"/>
      <c r="AF97" s="86"/>
      <c r="AG97" s="49"/>
      <c r="AH97" s="46"/>
      <c r="AI97" s="49"/>
      <c r="AJ97" s="86"/>
      <c r="AK97" s="49"/>
      <c r="AL97" s="86"/>
      <c r="AM97" s="49"/>
      <c r="AN97" s="46"/>
      <c r="AO97" s="49"/>
      <c r="AP97" s="46"/>
      <c r="AQ97" s="49"/>
      <c r="AR97" s="46"/>
      <c r="AS97" s="49"/>
      <c r="AT97" s="46"/>
      <c r="AU97" s="49"/>
      <c r="AV97" s="46"/>
      <c r="AW97" s="49"/>
      <c r="AX97" s="46"/>
      <c r="AY97" s="49"/>
      <c r="AZ97" s="46"/>
      <c r="BA97" s="49"/>
      <c r="BB97" s="46"/>
      <c r="BC97" s="49"/>
      <c r="BD97" s="46"/>
      <c r="BE97" s="49"/>
      <c r="BF97" s="46"/>
    </row>
    <row r="98" spans="1:58" ht="12" customHeight="1">
      <c r="A98" s="81">
        <v>95</v>
      </c>
      <c r="B98" s="81">
        <v>95</v>
      </c>
      <c r="C98" s="88" t="s">
        <v>283</v>
      </c>
      <c r="D98" s="82" t="s">
        <v>284</v>
      </c>
      <c r="E98" s="92" t="s">
        <v>168</v>
      </c>
      <c r="F98" s="43">
        <f>G98+H98</f>
        <v>0</v>
      </c>
      <c r="G98" s="84">
        <f>J98+L98+N98+P98+R98+T98+V98+X98+Z98+AB98+AD98+AF98+AH98+AJ98+AL98</f>
        <v>0</v>
      </c>
      <c r="H98" s="85">
        <v>0</v>
      </c>
      <c r="I98" s="85"/>
      <c r="J98" s="46"/>
      <c r="K98" s="49"/>
      <c r="L98" s="46"/>
      <c r="M98" s="49"/>
      <c r="N98" s="46"/>
      <c r="O98" s="49"/>
      <c r="P98" s="46"/>
      <c r="Q98" s="49"/>
      <c r="R98" s="46"/>
      <c r="S98" s="49"/>
      <c r="T98" s="46"/>
      <c r="U98" s="49"/>
      <c r="V98" s="46"/>
      <c r="W98" s="49"/>
      <c r="X98" s="46"/>
      <c r="Y98" s="49"/>
      <c r="Z98" s="46"/>
      <c r="AA98" s="49"/>
      <c r="AB98" s="46"/>
      <c r="AC98" s="49"/>
      <c r="AD98" s="46"/>
      <c r="AE98" s="49"/>
      <c r="AF98" s="86"/>
      <c r="AG98" s="49"/>
      <c r="AH98" s="46"/>
      <c r="AI98" s="49"/>
      <c r="AJ98" s="86"/>
      <c r="AK98" s="49"/>
      <c r="AL98" s="86"/>
      <c r="AM98" s="49"/>
      <c r="AN98" s="46"/>
      <c r="AO98" s="49"/>
      <c r="AP98" s="46"/>
      <c r="AQ98" s="49"/>
      <c r="AR98" s="46"/>
      <c r="AS98" s="49"/>
      <c r="AT98" s="46"/>
      <c r="AU98" s="49"/>
      <c r="AV98" s="46"/>
      <c r="AW98" s="49"/>
      <c r="AX98" s="46"/>
      <c r="AY98" s="49"/>
      <c r="AZ98" s="46"/>
      <c r="BA98" s="49"/>
      <c r="BB98" s="46"/>
      <c r="BC98" s="49"/>
      <c r="BD98" s="46"/>
      <c r="BE98" s="49"/>
      <c r="BF98" s="46"/>
    </row>
    <row r="99" spans="1:58" ht="12" customHeight="1">
      <c r="A99" s="81">
        <v>96</v>
      </c>
      <c r="B99" s="81">
        <v>96</v>
      </c>
      <c r="C99" s="88" t="s">
        <v>285</v>
      </c>
      <c r="D99" s="82" t="s">
        <v>286</v>
      </c>
      <c r="E99" s="54" t="s">
        <v>168</v>
      </c>
      <c r="F99" s="43">
        <f>G99+H99</f>
        <v>0</v>
      </c>
      <c r="G99" s="84">
        <f>J99+L99+N99+P99+R99+T99+V99+X99+Z99+AB99+AD99+AF99+AH99+AJ99+AL99</f>
        <v>0</v>
      </c>
      <c r="H99" s="85">
        <v>0</v>
      </c>
      <c r="I99" s="85"/>
      <c r="J99" s="46"/>
      <c r="K99" s="49"/>
      <c r="L99" s="46"/>
      <c r="M99" s="49"/>
      <c r="N99" s="46"/>
      <c r="O99" s="49"/>
      <c r="P99" s="46"/>
      <c r="Q99" s="49"/>
      <c r="R99" s="46"/>
      <c r="S99" s="49"/>
      <c r="T99" s="46"/>
      <c r="U99" s="49"/>
      <c r="V99" s="46"/>
      <c r="W99" s="49"/>
      <c r="X99" s="46"/>
      <c r="Y99" s="49"/>
      <c r="Z99" s="46"/>
      <c r="AA99" s="49"/>
      <c r="AB99" s="46"/>
      <c r="AC99" s="49"/>
      <c r="AD99" s="46"/>
      <c r="AE99" s="49"/>
      <c r="AF99" s="86"/>
      <c r="AG99" s="49"/>
      <c r="AH99" s="46"/>
      <c r="AI99" s="49"/>
      <c r="AJ99" s="86"/>
      <c r="AK99" s="49"/>
      <c r="AL99" s="86"/>
      <c r="AM99" s="49"/>
      <c r="AN99" s="46"/>
      <c r="AO99" s="49"/>
      <c r="AP99" s="46"/>
      <c r="AQ99" s="49"/>
      <c r="AR99" s="46"/>
      <c r="AS99" s="49"/>
      <c r="AT99" s="46"/>
      <c r="AU99" s="49"/>
      <c r="AV99" s="46"/>
      <c r="AW99" s="49"/>
      <c r="AX99" s="46"/>
      <c r="AY99" s="49"/>
      <c r="AZ99" s="46"/>
      <c r="BA99" s="49"/>
      <c r="BB99" s="46"/>
      <c r="BC99" s="49"/>
      <c r="BD99" s="46"/>
      <c r="BE99" s="49"/>
      <c r="BF99" s="46"/>
    </row>
    <row r="100" spans="1:58" ht="12" customHeight="1">
      <c r="A100" s="81">
        <v>97</v>
      </c>
      <c r="B100" s="81">
        <v>97</v>
      </c>
      <c r="C100" s="88" t="s">
        <v>287</v>
      </c>
      <c r="D100" s="165" t="s">
        <v>288</v>
      </c>
      <c r="E100" s="94" t="s">
        <v>89</v>
      </c>
      <c r="F100" s="43">
        <f>G100+H100</f>
        <v>0</v>
      </c>
      <c r="G100" s="84">
        <f>J100+L100+N100+P100+R100+T100+V100+X100+Z100+AB100+AD100+AF100+AH100+AJ100+AL100</f>
        <v>0</v>
      </c>
      <c r="H100" s="85">
        <v>0</v>
      </c>
      <c r="I100" s="85"/>
      <c r="J100" s="46"/>
      <c r="K100" s="49"/>
      <c r="L100" s="46"/>
      <c r="M100" s="49"/>
      <c r="N100" s="46"/>
      <c r="O100" s="49"/>
      <c r="P100" s="46"/>
      <c r="Q100" s="49"/>
      <c r="R100" s="46"/>
      <c r="S100" s="49"/>
      <c r="T100" s="46"/>
      <c r="U100" s="49"/>
      <c r="V100" s="46"/>
      <c r="W100" s="49"/>
      <c r="X100" s="46"/>
      <c r="Y100" s="49"/>
      <c r="Z100" s="46"/>
      <c r="AA100" s="49"/>
      <c r="AB100" s="46"/>
      <c r="AC100" s="49"/>
      <c r="AD100" s="46"/>
      <c r="AE100" s="49"/>
      <c r="AF100" s="86"/>
      <c r="AG100" s="49"/>
      <c r="AH100" s="46"/>
      <c r="AI100" s="49"/>
      <c r="AJ100" s="86"/>
      <c r="AK100" s="49"/>
      <c r="AL100" s="86"/>
      <c r="AM100" s="49"/>
      <c r="AN100" s="46"/>
      <c r="AO100" s="49"/>
      <c r="AP100" s="46"/>
      <c r="AQ100" s="49"/>
      <c r="AR100" s="46"/>
      <c r="AS100" s="49"/>
      <c r="AT100" s="46"/>
      <c r="AU100" s="49"/>
      <c r="AV100" s="46"/>
      <c r="AW100" s="49"/>
      <c r="AX100" s="46"/>
      <c r="AY100" s="49"/>
      <c r="AZ100" s="46"/>
      <c r="BA100" s="49"/>
      <c r="BB100" s="46"/>
      <c r="BC100" s="49"/>
      <c r="BD100" s="46"/>
      <c r="BE100" s="49"/>
      <c r="BF100" s="46"/>
    </row>
    <row r="101" spans="1:58" ht="12" customHeight="1">
      <c r="A101" s="81">
        <v>98</v>
      </c>
      <c r="B101" s="81">
        <v>98</v>
      </c>
      <c r="C101" s="88" t="s">
        <v>289</v>
      </c>
      <c r="D101" s="165" t="s">
        <v>290</v>
      </c>
      <c r="E101" s="42" t="s">
        <v>70</v>
      </c>
      <c r="F101" s="43">
        <f>G101+H101</f>
        <v>0</v>
      </c>
      <c r="G101" s="84">
        <f>J101+L101+N101+P101+R101+T101+V101+X101+Z101+AB101+AD101+AF101+AH101+AJ101+AL101</f>
        <v>0</v>
      </c>
      <c r="H101" s="85">
        <v>0</v>
      </c>
      <c r="I101" s="85"/>
      <c r="J101" s="46"/>
      <c r="K101" s="49"/>
      <c r="L101" s="46"/>
      <c r="M101" s="49"/>
      <c r="N101" s="46"/>
      <c r="O101" s="49"/>
      <c r="P101" s="46"/>
      <c r="Q101" s="49"/>
      <c r="R101" s="46"/>
      <c r="S101" s="49"/>
      <c r="T101" s="46"/>
      <c r="U101" s="49"/>
      <c r="V101" s="46"/>
      <c r="W101" s="49"/>
      <c r="X101" s="46"/>
      <c r="Y101" s="49"/>
      <c r="Z101" s="46"/>
      <c r="AA101" s="49"/>
      <c r="AB101" s="46"/>
      <c r="AC101" s="49"/>
      <c r="AD101" s="46"/>
      <c r="AE101" s="49"/>
      <c r="AF101" s="86"/>
      <c r="AG101" s="49"/>
      <c r="AH101" s="46"/>
      <c r="AI101" s="49"/>
      <c r="AJ101" s="86"/>
      <c r="AK101" s="49"/>
      <c r="AL101" s="86"/>
      <c r="AM101" s="49"/>
      <c r="AN101" s="46"/>
      <c r="AO101" s="49"/>
      <c r="AP101" s="46"/>
      <c r="AQ101" s="49"/>
      <c r="AR101" s="46"/>
      <c r="AS101" s="49"/>
      <c r="AT101" s="46"/>
      <c r="AU101" s="49"/>
      <c r="AV101" s="46"/>
      <c r="AW101" s="49"/>
      <c r="AX101" s="46"/>
      <c r="AY101" s="49"/>
      <c r="AZ101" s="46"/>
      <c r="BA101" s="49"/>
      <c r="BB101" s="46"/>
      <c r="BC101" s="49"/>
      <c r="BD101" s="46"/>
      <c r="BE101" s="49"/>
      <c r="BF101" s="46"/>
    </row>
    <row r="102" spans="1:58" ht="12" customHeight="1">
      <c r="A102" s="81">
        <v>99</v>
      </c>
      <c r="B102" s="81">
        <v>99</v>
      </c>
      <c r="C102" s="88" t="s">
        <v>291</v>
      </c>
      <c r="D102" s="165" t="s">
        <v>292</v>
      </c>
      <c r="E102" s="83" t="s">
        <v>293</v>
      </c>
      <c r="F102" s="43">
        <f>G102+H102</f>
        <v>0</v>
      </c>
      <c r="G102" s="84">
        <f>J102+L102+N102+P102+R102+T102+V102+X102+Z102+AB102+AD102+AF102+AH102+AJ102+AL102</f>
        <v>0</v>
      </c>
      <c r="H102" s="85">
        <v>0</v>
      </c>
      <c r="I102" s="162"/>
      <c r="J102" s="164"/>
      <c r="K102" s="49"/>
      <c r="L102" s="46"/>
      <c r="M102" s="49"/>
      <c r="N102" s="46"/>
      <c r="O102" s="49"/>
      <c r="P102" s="46"/>
      <c r="Q102" s="49"/>
      <c r="R102" s="46"/>
      <c r="S102" s="49"/>
      <c r="T102" s="46"/>
      <c r="U102" s="49"/>
      <c r="V102" s="46"/>
      <c r="W102" s="49"/>
      <c r="X102" s="46"/>
      <c r="Y102" s="49"/>
      <c r="Z102" s="46"/>
      <c r="AA102" s="49"/>
      <c r="AB102" s="46"/>
      <c r="AC102" s="49"/>
      <c r="AD102" s="46"/>
      <c r="AE102" s="49"/>
      <c r="AF102" s="86"/>
      <c r="AG102" s="49"/>
      <c r="AH102" s="46"/>
      <c r="AI102" s="49"/>
      <c r="AJ102" s="86"/>
      <c r="AK102" s="49"/>
      <c r="AL102" s="86"/>
      <c r="AM102" s="49"/>
      <c r="AN102" s="46"/>
      <c r="AO102" s="49"/>
      <c r="AP102" s="46"/>
      <c r="AQ102" s="49"/>
      <c r="AR102" s="46"/>
      <c r="AS102" s="49"/>
      <c r="AT102" s="46"/>
      <c r="AU102" s="49"/>
      <c r="AV102" s="46"/>
      <c r="AW102" s="49"/>
      <c r="AX102" s="46"/>
      <c r="AY102" s="49"/>
      <c r="AZ102" s="46"/>
      <c r="BA102" s="49"/>
      <c r="BB102" s="46"/>
      <c r="BC102" s="49"/>
      <c r="BD102" s="46"/>
      <c r="BE102" s="49"/>
      <c r="BF102" s="46"/>
    </row>
    <row r="103" spans="1:58" ht="12" customHeight="1">
      <c r="A103" s="81">
        <v>100</v>
      </c>
      <c r="B103" s="81">
        <v>100</v>
      </c>
      <c r="C103" s="88" t="s">
        <v>294</v>
      </c>
      <c r="D103" s="165" t="s">
        <v>295</v>
      </c>
      <c r="E103" s="90" t="s">
        <v>67</v>
      </c>
      <c r="F103" s="43">
        <f>G103+H103</f>
        <v>0</v>
      </c>
      <c r="G103" s="84">
        <f>J103+L103+N103+P103+R103+T103+V103+X103+Z103+AB103+AD103+AF103+AH103+AJ103+AL103</f>
        <v>0</v>
      </c>
      <c r="H103" s="85">
        <v>0</v>
      </c>
      <c r="I103" s="85"/>
      <c r="J103" s="46"/>
      <c r="K103" s="161"/>
      <c r="L103" s="164"/>
      <c r="M103" s="49"/>
      <c r="N103" s="46"/>
      <c r="O103" s="49"/>
      <c r="P103" s="46"/>
      <c r="Q103" s="49"/>
      <c r="R103" s="46"/>
      <c r="S103" s="49"/>
      <c r="T103" s="46"/>
      <c r="U103" s="49"/>
      <c r="V103" s="46"/>
      <c r="W103" s="49"/>
      <c r="X103" s="46"/>
      <c r="Y103" s="49"/>
      <c r="Z103" s="46"/>
      <c r="AA103" s="49"/>
      <c r="AB103" s="46"/>
      <c r="AC103" s="49"/>
      <c r="AD103" s="46"/>
      <c r="AE103" s="49"/>
      <c r="AF103" s="86"/>
      <c r="AG103" s="49"/>
      <c r="AH103" s="46"/>
      <c r="AI103" s="49"/>
      <c r="AJ103" s="86"/>
      <c r="AK103" s="49"/>
      <c r="AL103" s="86"/>
      <c r="AM103" s="49"/>
      <c r="AN103" s="46"/>
      <c r="AO103" s="49"/>
      <c r="AP103" s="46"/>
      <c r="AQ103" s="49"/>
      <c r="AR103" s="46"/>
      <c r="AS103" s="49"/>
      <c r="AT103" s="46"/>
      <c r="AU103" s="49"/>
      <c r="AV103" s="46"/>
      <c r="AW103" s="49"/>
      <c r="AX103" s="46"/>
      <c r="AY103" s="49"/>
      <c r="AZ103" s="46"/>
      <c r="BA103" s="49"/>
      <c r="BB103" s="46"/>
      <c r="BC103" s="49"/>
      <c r="BD103" s="46"/>
      <c r="BE103" s="49"/>
      <c r="BF103" s="46"/>
    </row>
    <row r="104" spans="1:58" ht="12" customHeight="1">
      <c r="A104" s="81">
        <v>101</v>
      </c>
      <c r="B104" s="81">
        <v>101</v>
      </c>
      <c r="C104" s="88" t="s">
        <v>296</v>
      </c>
      <c r="D104" s="165" t="s">
        <v>297</v>
      </c>
      <c r="E104" s="90" t="s">
        <v>95</v>
      </c>
      <c r="F104" s="43">
        <f>G104+H104</f>
        <v>0</v>
      </c>
      <c r="G104" s="84">
        <f>J104+L104+N104+P104+R104+T104+V104+X104+Z104+AB104+AD104+AF104+AH104+AJ104+AL104</f>
        <v>0</v>
      </c>
      <c r="H104" s="85">
        <v>0</v>
      </c>
      <c r="I104" s="85"/>
      <c r="J104" s="46"/>
      <c r="K104" s="49"/>
      <c r="L104" s="46"/>
      <c r="M104" s="49"/>
      <c r="N104" s="46"/>
      <c r="O104" s="49"/>
      <c r="P104" s="46"/>
      <c r="Q104" s="49"/>
      <c r="R104" s="46"/>
      <c r="S104" s="49"/>
      <c r="T104" s="46"/>
      <c r="U104" s="49"/>
      <c r="V104" s="46"/>
      <c r="W104" s="49"/>
      <c r="X104" s="46"/>
      <c r="Y104" s="49"/>
      <c r="Z104" s="46"/>
      <c r="AA104" s="49"/>
      <c r="AB104" s="46"/>
      <c r="AC104" s="49"/>
      <c r="AD104" s="46"/>
      <c r="AE104" s="49"/>
      <c r="AF104" s="86"/>
      <c r="AG104" s="49"/>
      <c r="AH104" s="46"/>
      <c r="AI104" s="49"/>
      <c r="AJ104" s="86"/>
      <c r="AK104" s="49"/>
      <c r="AL104" s="86"/>
      <c r="AM104" s="49"/>
      <c r="AN104" s="46"/>
      <c r="AO104" s="49"/>
      <c r="AP104" s="46"/>
      <c r="AQ104" s="49"/>
      <c r="AR104" s="46"/>
      <c r="AS104" s="49"/>
      <c r="AT104" s="46"/>
      <c r="AU104" s="49"/>
      <c r="AV104" s="46"/>
      <c r="AW104" s="49"/>
      <c r="AX104" s="46"/>
      <c r="AY104" s="49"/>
      <c r="AZ104" s="46"/>
      <c r="BA104" s="49"/>
      <c r="BB104" s="46"/>
      <c r="BC104" s="49"/>
      <c r="BD104" s="46"/>
      <c r="BE104" s="49"/>
      <c r="BF104" s="46"/>
    </row>
    <row r="105" spans="1:58" ht="12" customHeight="1">
      <c r="A105" s="81">
        <v>102</v>
      </c>
      <c r="B105" s="81">
        <v>102</v>
      </c>
      <c r="C105" s="88" t="s">
        <v>298</v>
      </c>
      <c r="D105" s="165" t="s">
        <v>299</v>
      </c>
      <c r="E105" s="90" t="s">
        <v>168</v>
      </c>
      <c r="F105" s="43">
        <f>G105+H105</f>
        <v>0</v>
      </c>
      <c r="G105" s="84">
        <f>J105+L105+N105+P105+R105+T105+V105+X105+Z105+AB105+AD105+AF105+AH105+AJ105+AL105</f>
        <v>0</v>
      </c>
      <c r="H105" s="85">
        <v>0</v>
      </c>
      <c r="I105" s="85"/>
      <c r="J105" s="46"/>
      <c r="K105" s="49"/>
      <c r="L105" s="46"/>
      <c r="M105" s="49"/>
      <c r="N105" s="46"/>
      <c r="O105" s="49"/>
      <c r="P105" s="46"/>
      <c r="Q105" s="49"/>
      <c r="R105" s="46"/>
      <c r="S105" s="49"/>
      <c r="T105" s="46"/>
      <c r="U105" s="49"/>
      <c r="V105" s="46"/>
      <c r="W105" s="49"/>
      <c r="X105" s="46"/>
      <c r="Y105" s="49"/>
      <c r="Z105" s="46"/>
      <c r="AA105" s="49"/>
      <c r="AB105" s="46"/>
      <c r="AC105" s="49"/>
      <c r="AD105" s="46"/>
      <c r="AE105" s="49"/>
      <c r="AF105" s="86"/>
      <c r="AG105" s="49"/>
      <c r="AH105" s="46"/>
      <c r="AI105" s="49"/>
      <c r="AJ105" s="86"/>
      <c r="AK105" s="49"/>
      <c r="AL105" s="86"/>
      <c r="AM105" s="49"/>
      <c r="AN105" s="46"/>
      <c r="AO105" s="49"/>
      <c r="AP105" s="46"/>
      <c r="AQ105" s="49"/>
      <c r="AR105" s="46"/>
      <c r="AS105" s="49"/>
      <c r="AT105" s="46"/>
      <c r="AU105" s="49"/>
      <c r="AV105" s="46"/>
      <c r="AW105" s="49"/>
      <c r="AX105" s="46"/>
      <c r="AY105" s="49"/>
      <c r="AZ105" s="46"/>
      <c r="BA105" s="49"/>
      <c r="BB105" s="46"/>
      <c r="BC105" s="49"/>
      <c r="BD105" s="46"/>
      <c r="BE105" s="49"/>
      <c r="BF105" s="46"/>
    </row>
    <row r="106" spans="1:58" ht="12" customHeight="1">
      <c r="A106" s="81">
        <v>103</v>
      </c>
      <c r="B106" s="81">
        <v>103</v>
      </c>
      <c r="C106" s="88" t="s">
        <v>300</v>
      </c>
      <c r="D106" s="82" t="s">
        <v>301</v>
      </c>
      <c r="E106" s="98" t="s">
        <v>77</v>
      </c>
      <c r="F106" s="43">
        <f>G106+H106</f>
        <v>0</v>
      </c>
      <c r="G106" s="84">
        <f>J106+L106+N106+P106+R106+T106+V106+X106+Z106+AB106+AD106+AF106+AH106+AJ106+AL106</f>
        <v>0</v>
      </c>
      <c r="H106" s="85">
        <v>0</v>
      </c>
      <c r="I106" s="85"/>
      <c r="J106" s="46"/>
      <c r="K106" s="49"/>
      <c r="L106" s="46"/>
      <c r="M106" s="49"/>
      <c r="N106" s="46"/>
      <c r="O106" s="49"/>
      <c r="P106" s="46"/>
      <c r="Q106" s="49"/>
      <c r="R106" s="46"/>
      <c r="S106" s="49"/>
      <c r="T106" s="46"/>
      <c r="U106" s="49"/>
      <c r="V106" s="46"/>
      <c r="W106" s="49"/>
      <c r="X106" s="46"/>
      <c r="Y106" s="49"/>
      <c r="Z106" s="46"/>
      <c r="AA106" s="49"/>
      <c r="AB106" s="46"/>
      <c r="AC106" s="49"/>
      <c r="AD106" s="46"/>
      <c r="AE106" s="49"/>
      <c r="AF106" s="86"/>
      <c r="AG106" s="49"/>
      <c r="AH106" s="46"/>
      <c r="AI106" s="49"/>
      <c r="AJ106" s="86"/>
      <c r="AK106" s="49"/>
      <c r="AL106" s="86"/>
      <c r="AM106" s="49"/>
      <c r="AN106" s="46"/>
      <c r="AO106" s="49"/>
      <c r="AP106" s="46"/>
      <c r="AQ106" s="49"/>
      <c r="AR106" s="46"/>
      <c r="AS106" s="49"/>
      <c r="AT106" s="46"/>
      <c r="AU106" s="49"/>
      <c r="AV106" s="46"/>
      <c r="AW106" s="49"/>
      <c r="AX106" s="46"/>
      <c r="AY106" s="49"/>
      <c r="AZ106" s="46"/>
      <c r="BA106" s="49"/>
      <c r="BB106" s="46"/>
      <c r="BC106" s="49"/>
      <c r="BD106" s="46"/>
      <c r="BE106" s="49"/>
      <c r="BF106" s="46"/>
    </row>
    <row r="107" spans="1:58" ht="12" customHeight="1">
      <c r="A107" s="81">
        <v>104</v>
      </c>
      <c r="B107" s="81">
        <v>104</v>
      </c>
      <c r="C107" s="88" t="s">
        <v>302</v>
      </c>
      <c r="D107" s="82" t="s">
        <v>303</v>
      </c>
      <c r="E107" s="98" t="s">
        <v>77</v>
      </c>
      <c r="F107" s="43">
        <f>G107+H107</f>
        <v>0</v>
      </c>
      <c r="G107" s="84">
        <f>J107+L107+N107+P107+R107+T107+V107+X107+Z107+AB107+AD107+AF107+AH107+AJ107+AL107</f>
        <v>0</v>
      </c>
      <c r="H107" s="85">
        <v>0</v>
      </c>
      <c r="I107" s="85"/>
      <c r="J107" s="46"/>
      <c r="K107" s="49"/>
      <c r="L107" s="46"/>
      <c r="M107" s="49"/>
      <c r="N107" s="46"/>
      <c r="O107" s="49"/>
      <c r="P107" s="46"/>
      <c r="Q107" s="49"/>
      <c r="R107" s="46"/>
      <c r="S107" s="49"/>
      <c r="T107" s="46"/>
      <c r="U107" s="49"/>
      <c r="V107" s="46"/>
      <c r="W107" s="49"/>
      <c r="X107" s="46"/>
      <c r="Y107" s="49"/>
      <c r="Z107" s="46"/>
      <c r="AA107" s="49"/>
      <c r="AB107" s="46"/>
      <c r="AC107" s="49"/>
      <c r="AD107" s="46"/>
      <c r="AE107" s="49"/>
      <c r="AF107" s="86"/>
      <c r="AG107" s="49"/>
      <c r="AH107" s="46"/>
      <c r="AI107" s="49"/>
      <c r="AJ107" s="86"/>
      <c r="AK107" s="49"/>
      <c r="AL107" s="86"/>
      <c r="AM107" s="49"/>
      <c r="AN107" s="46"/>
      <c r="AO107" s="49"/>
      <c r="AP107" s="46"/>
      <c r="AQ107" s="49"/>
      <c r="AR107" s="46"/>
      <c r="AS107" s="49"/>
      <c r="AT107" s="46"/>
      <c r="AU107" s="49"/>
      <c r="AV107" s="46"/>
      <c r="AW107" s="49"/>
      <c r="AX107" s="46"/>
      <c r="AY107" s="49"/>
      <c r="AZ107" s="46"/>
      <c r="BA107" s="49"/>
      <c r="BB107" s="46"/>
      <c r="BC107" s="49"/>
      <c r="BD107" s="46"/>
      <c r="BE107" s="49"/>
      <c r="BF107" s="46"/>
    </row>
    <row r="108" spans="1:58" ht="12" customHeight="1">
      <c r="A108" s="81">
        <v>105</v>
      </c>
      <c r="B108" s="81">
        <v>105</v>
      </c>
      <c r="C108" s="81" t="s">
        <v>304</v>
      </c>
      <c r="D108" s="81" t="s">
        <v>305</v>
      </c>
      <c r="E108" s="54" t="s">
        <v>77</v>
      </c>
      <c r="F108" s="43">
        <f>G108+H108</f>
        <v>0</v>
      </c>
      <c r="G108" s="84">
        <f>J108+L108+N108+P108+R108+T108+V108+X108+Z108+AB108+AD108+AF108+AH108+AJ108+AL108</f>
        <v>0</v>
      </c>
      <c r="H108" s="85">
        <v>0</v>
      </c>
      <c r="I108" s="85"/>
      <c r="J108" s="46"/>
      <c r="K108" s="174"/>
      <c r="L108" s="175"/>
      <c r="M108" s="49"/>
      <c r="N108" s="46"/>
      <c r="O108" s="49"/>
      <c r="P108" s="46"/>
      <c r="Q108" s="49"/>
      <c r="R108" s="46"/>
      <c r="S108" s="49"/>
      <c r="T108" s="46"/>
      <c r="U108" s="49"/>
      <c r="V108" s="46"/>
      <c r="W108" s="49"/>
      <c r="X108" s="46"/>
      <c r="Y108" s="49"/>
      <c r="Z108" s="46"/>
      <c r="AA108" s="49"/>
      <c r="AB108" s="46"/>
      <c r="AC108" s="49"/>
      <c r="AD108" s="46"/>
      <c r="AE108" s="49"/>
      <c r="AF108" s="86"/>
      <c r="AG108" s="49"/>
      <c r="AH108" s="46"/>
      <c r="AI108" s="49"/>
      <c r="AJ108" s="86"/>
      <c r="AK108" s="49"/>
      <c r="AL108" s="86"/>
      <c r="AM108" s="49"/>
      <c r="AN108" s="46"/>
      <c r="AO108" s="49"/>
      <c r="AP108" s="46"/>
      <c r="AQ108" s="49"/>
      <c r="AR108" s="46"/>
      <c r="AS108" s="49"/>
      <c r="AT108" s="46"/>
      <c r="AU108" s="49"/>
      <c r="AV108" s="46"/>
      <c r="AW108" s="49"/>
      <c r="AX108" s="46"/>
      <c r="AY108" s="49"/>
      <c r="AZ108" s="46"/>
      <c r="BA108" s="49"/>
      <c r="BB108" s="46"/>
      <c r="BC108" s="49"/>
      <c r="BD108" s="46"/>
      <c r="BE108" s="49"/>
      <c r="BF108" s="46"/>
    </row>
    <row r="109" spans="1:58" ht="12" customHeight="1">
      <c r="A109" s="81">
        <v>106</v>
      </c>
      <c r="B109" s="81">
        <v>106</v>
      </c>
      <c r="C109" s="81" t="s">
        <v>306</v>
      </c>
      <c r="D109" s="81" t="s">
        <v>307</v>
      </c>
      <c r="E109" s="42" t="s">
        <v>70</v>
      </c>
      <c r="F109" s="43">
        <f>G109+H109</f>
        <v>0</v>
      </c>
      <c r="G109" s="84">
        <f>J109+L109+N109+P109+R109+T109+V109+X109+Z109+AB109+AD109+AF109+AH109+AJ109+AL109</f>
        <v>0</v>
      </c>
      <c r="H109" s="85">
        <v>0</v>
      </c>
      <c r="I109" s="85"/>
      <c r="J109" s="46"/>
      <c r="K109" s="174"/>
      <c r="L109" s="175"/>
      <c r="M109" s="49"/>
      <c r="N109" s="46"/>
      <c r="O109" s="49"/>
      <c r="P109" s="46"/>
      <c r="Q109" s="49"/>
      <c r="R109" s="46"/>
      <c r="S109" s="49"/>
      <c r="T109" s="46"/>
      <c r="U109" s="49"/>
      <c r="V109" s="46"/>
      <c r="W109" s="49"/>
      <c r="X109" s="46"/>
      <c r="Y109" s="49"/>
      <c r="Z109" s="46"/>
      <c r="AA109" s="49"/>
      <c r="AB109" s="46"/>
      <c r="AC109" s="49"/>
      <c r="AD109" s="46"/>
      <c r="AE109" s="49"/>
      <c r="AF109" s="86"/>
      <c r="AG109" s="49"/>
      <c r="AH109" s="46"/>
      <c r="AI109" s="49"/>
      <c r="AJ109" s="86"/>
      <c r="AK109" s="49"/>
      <c r="AL109" s="86"/>
      <c r="AM109" s="49"/>
      <c r="AN109" s="46"/>
      <c r="AO109" s="49"/>
      <c r="AP109" s="46"/>
      <c r="AQ109" s="49"/>
      <c r="AR109" s="46"/>
      <c r="AS109" s="49"/>
      <c r="AT109" s="46"/>
      <c r="AU109" s="49"/>
      <c r="AV109" s="46"/>
      <c r="AW109" s="49"/>
      <c r="AX109" s="46"/>
      <c r="AY109" s="49"/>
      <c r="AZ109" s="46"/>
      <c r="BA109" s="49"/>
      <c r="BB109" s="46"/>
      <c r="BC109" s="49"/>
      <c r="BD109" s="46"/>
      <c r="BE109" s="49"/>
      <c r="BF109" s="46"/>
    </row>
    <row r="110" spans="1:58" ht="12" customHeight="1">
      <c r="A110" s="81">
        <v>107</v>
      </c>
      <c r="B110" s="81">
        <v>107</v>
      </c>
      <c r="C110" s="81" t="s">
        <v>308</v>
      </c>
      <c r="D110" s="81" t="s">
        <v>309</v>
      </c>
      <c r="E110" s="54" t="s">
        <v>95</v>
      </c>
      <c r="F110" s="43">
        <f>G110+H110</f>
        <v>0</v>
      </c>
      <c r="G110" s="84">
        <f>J110+L110+N110+P110+R110+T110+V110+X110+Z110+AB110+AD110+AF110+AH110+AJ110+AL110</f>
        <v>0</v>
      </c>
      <c r="H110" s="85">
        <v>0</v>
      </c>
      <c r="I110" s="85"/>
      <c r="J110" s="46"/>
      <c r="K110" s="174"/>
      <c r="L110" s="175"/>
      <c r="M110" s="49"/>
      <c r="N110" s="46"/>
      <c r="O110" s="49"/>
      <c r="P110" s="46"/>
      <c r="Q110" s="49"/>
      <c r="R110" s="46"/>
      <c r="S110" s="49"/>
      <c r="T110" s="46"/>
      <c r="U110" s="49"/>
      <c r="V110" s="46"/>
      <c r="W110" s="49"/>
      <c r="X110" s="46"/>
      <c r="Y110" s="49"/>
      <c r="Z110" s="46"/>
      <c r="AA110" s="49"/>
      <c r="AB110" s="46"/>
      <c r="AC110" s="49"/>
      <c r="AD110" s="46"/>
      <c r="AE110" s="49"/>
      <c r="AF110" s="86"/>
      <c r="AG110" s="49"/>
      <c r="AH110" s="46"/>
      <c r="AI110" s="49"/>
      <c r="AJ110" s="86"/>
      <c r="AK110" s="49"/>
      <c r="AL110" s="86"/>
      <c r="AM110" s="49"/>
      <c r="AN110" s="46"/>
      <c r="AO110" s="49"/>
      <c r="AP110" s="46"/>
      <c r="AQ110" s="49"/>
      <c r="AR110" s="46"/>
      <c r="AS110" s="49"/>
      <c r="AT110" s="46"/>
      <c r="AU110" s="49"/>
      <c r="AV110" s="46"/>
      <c r="AW110" s="49"/>
      <c r="AX110" s="46"/>
      <c r="AY110" s="49"/>
      <c r="AZ110" s="46"/>
      <c r="BA110" s="49"/>
      <c r="BB110" s="46"/>
      <c r="BC110" s="49"/>
      <c r="BD110" s="46"/>
      <c r="BE110" s="49"/>
      <c r="BF110" s="46"/>
    </row>
    <row r="111" spans="1:58" ht="12" customHeight="1">
      <c r="A111" s="81">
        <v>108</v>
      </c>
      <c r="B111" s="81">
        <v>108</v>
      </c>
      <c r="C111" s="91" t="s">
        <v>310</v>
      </c>
      <c r="D111" s="91" t="s">
        <v>311</v>
      </c>
      <c r="E111" s="92" t="s">
        <v>168</v>
      </c>
      <c r="F111" s="43">
        <f>G111+H111</f>
        <v>0</v>
      </c>
      <c r="G111" s="84">
        <f>J111+L111+N111+P111+R111+T111+V111+X111+Z111+AB111+AD111+AF111+AH111+AJ111+AL111</f>
        <v>0</v>
      </c>
      <c r="H111" s="85">
        <v>0</v>
      </c>
      <c r="I111" s="85"/>
      <c r="J111" s="46"/>
      <c r="K111" s="174"/>
      <c r="L111" s="175"/>
      <c r="M111" s="49"/>
      <c r="N111" s="46"/>
      <c r="O111" s="49"/>
      <c r="P111" s="46"/>
      <c r="Q111" s="49"/>
      <c r="R111" s="46"/>
      <c r="S111" s="49"/>
      <c r="T111" s="46"/>
      <c r="U111" s="49"/>
      <c r="V111" s="46"/>
      <c r="W111" s="49"/>
      <c r="X111" s="46"/>
      <c r="Y111" s="49"/>
      <c r="Z111" s="46"/>
      <c r="AA111" s="49"/>
      <c r="AB111" s="46"/>
      <c r="AC111" s="49"/>
      <c r="AD111" s="46"/>
      <c r="AE111" s="49"/>
      <c r="AF111" s="86"/>
      <c r="AG111" s="49"/>
      <c r="AH111" s="46"/>
      <c r="AI111" s="49"/>
      <c r="AJ111" s="86"/>
      <c r="AK111" s="49"/>
      <c r="AL111" s="86"/>
      <c r="AM111" s="49"/>
      <c r="AN111" s="46"/>
      <c r="AO111" s="49"/>
      <c r="AP111" s="46"/>
      <c r="AQ111" s="49"/>
      <c r="AR111" s="46"/>
      <c r="AS111" s="49"/>
      <c r="AT111" s="46"/>
      <c r="AU111" s="49"/>
      <c r="AV111" s="46"/>
      <c r="AW111" s="49"/>
      <c r="AX111" s="46"/>
      <c r="AY111" s="49"/>
      <c r="AZ111" s="46"/>
      <c r="BA111" s="49"/>
      <c r="BB111" s="46"/>
      <c r="BC111" s="49"/>
      <c r="BD111" s="46"/>
      <c r="BE111" s="49"/>
      <c r="BF111" s="46"/>
    </row>
    <row r="112" spans="1:58" ht="12" customHeight="1">
      <c r="A112" s="81">
        <v>109</v>
      </c>
      <c r="B112" s="81">
        <v>109</v>
      </c>
      <c r="C112" s="91" t="s">
        <v>312</v>
      </c>
      <c r="D112" s="186" t="s">
        <v>313</v>
      </c>
      <c r="E112" s="92" t="s">
        <v>95</v>
      </c>
      <c r="F112" s="43">
        <f>G112+H112</f>
        <v>0</v>
      </c>
      <c r="G112" s="84">
        <f>J112+L112+N112+P112+R112+T112+V112+X112+Z112+AB112+AD112+AF112+AH112+AJ112+AL112</f>
        <v>0</v>
      </c>
      <c r="H112" s="85">
        <v>0</v>
      </c>
      <c r="I112" s="85"/>
      <c r="J112" s="46"/>
      <c r="K112" s="49"/>
      <c r="L112" s="46"/>
      <c r="M112" s="49"/>
      <c r="N112" s="46"/>
      <c r="O112" s="49"/>
      <c r="P112" s="46"/>
      <c r="Q112" s="49"/>
      <c r="R112" s="46"/>
      <c r="S112" s="49"/>
      <c r="T112" s="46"/>
      <c r="U112" s="49"/>
      <c r="V112" s="46"/>
      <c r="W112" s="49"/>
      <c r="X112" s="46"/>
      <c r="Y112" s="49"/>
      <c r="Z112" s="46"/>
      <c r="AA112" s="49"/>
      <c r="AB112" s="46"/>
      <c r="AC112" s="49"/>
      <c r="AD112" s="46"/>
      <c r="AE112" s="49"/>
      <c r="AF112" s="86"/>
      <c r="AG112" s="49"/>
      <c r="AH112" s="46"/>
      <c r="AI112" s="49"/>
      <c r="AJ112" s="86"/>
      <c r="AK112" s="49"/>
      <c r="AL112" s="86"/>
      <c r="AM112" s="49"/>
      <c r="AN112" s="46"/>
      <c r="AO112" s="49"/>
      <c r="AP112" s="46"/>
      <c r="AQ112" s="49"/>
      <c r="AR112" s="46"/>
      <c r="AS112" s="49"/>
      <c r="AT112" s="46"/>
      <c r="AU112" s="49"/>
      <c r="AV112" s="46"/>
      <c r="AW112" s="49"/>
      <c r="AX112" s="46"/>
      <c r="AY112" s="49"/>
      <c r="AZ112" s="46"/>
      <c r="BA112" s="49"/>
      <c r="BB112" s="46"/>
      <c r="BC112" s="49"/>
      <c r="BD112" s="46"/>
      <c r="BE112" s="49"/>
      <c r="BF112" s="46"/>
    </row>
    <row r="113" spans="1:58" ht="12" customHeight="1">
      <c r="A113" s="99"/>
      <c r="B113" s="101"/>
      <c r="C113" s="99"/>
      <c r="D113" s="99"/>
      <c r="E113" s="102"/>
      <c r="F113" s="103"/>
      <c r="G113" s="104"/>
      <c r="H113" s="105"/>
      <c r="I113" s="19">
        <f>COUNTA(I4:I112)</f>
        <v>18</v>
      </c>
      <c r="K113" s="19">
        <f>COUNTA(K4:K112)</f>
        <v>13</v>
      </c>
      <c r="M113" s="19">
        <f>COUNTA(M4:M112)</f>
        <v>15</v>
      </c>
      <c r="O113" s="19">
        <f>COUNTA(O4:O112)</f>
        <v>0</v>
      </c>
      <c r="Q113" s="19">
        <f>COUNTA(Q4:Q112)</f>
        <v>0</v>
      </c>
      <c r="S113" s="19">
        <f>COUNTA(S4:S112)</f>
        <v>0</v>
      </c>
      <c r="U113" s="19">
        <f>COUNTA(U4:U112)</f>
        <v>0</v>
      </c>
      <c r="W113" s="19">
        <f>COUNTA(W4:W112)</f>
        <v>0</v>
      </c>
      <c r="Y113" s="19">
        <f>COUNTA(Y4:Y112)</f>
        <v>0</v>
      </c>
      <c r="AA113" s="5">
        <f>COUNTA(AA4:AA112)</f>
        <v>0</v>
      </c>
      <c r="AC113" s="19">
        <f>COUNTA(AC4:AC112)</f>
        <v>0</v>
      </c>
      <c r="AE113" s="19">
        <f>COUNTA(AE4:AE112)</f>
        <v>0</v>
      </c>
      <c r="AG113" s="19">
        <f>COUNTA(AG4:AG112)</f>
        <v>0</v>
      </c>
      <c r="AI113" s="19">
        <f>COUNTA(AI4:AI112)</f>
        <v>0</v>
      </c>
      <c r="AK113" s="19">
        <f>COUNTA(AK4:AK112)</f>
        <v>0</v>
      </c>
      <c r="AM113" s="19">
        <f>COUNTA(AM4:AM112)</f>
        <v>0</v>
      </c>
      <c r="AO113" s="19">
        <f>COUNTA(AO4:AO112)</f>
        <v>0</v>
      </c>
      <c r="AQ113" s="19">
        <f>COUNTA(AQ4:AQ112)</f>
        <v>0</v>
      </c>
      <c r="AS113" s="19">
        <f>COUNTA(AS4:AS112)</f>
        <v>0</v>
      </c>
      <c r="AU113" s="19">
        <f>COUNTA(AU4:AU112)</f>
        <v>0</v>
      </c>
      <c r="AW113" s="19">
        <f>COUNTA(AW4:AW112)</f>
        <v>0</v>
      </c>
      <c r="AY113" s="19">
        <f>COUNTA(AY4:AY112)</f>
        <v>0</v>
      </c>
      <c r="BA113" s="19">
        <f>COUNTA(BA4:BA112)</f>
        <v>0</v>
      </c>
      <c r="BC113" s="19">
        <f>COUNTA(BC4:BC112)</f>
        <v>0</v>
      </c>
      <c r="BE113" s="19">
        <f>COUNTA(BE4:BE112)</f>
        <v>0</v>
      </c>
    </row>
    <row r="114" spans="1:58" ht="12" customHeight="1">
      <c r="A114" s="99"/>
      <c r="B114" s="101"/>
      <c r="C114" s="99"/>
      <c r="D114" s="99"/>
      <c r="E114" s="102"/>
      <c r="F114" s="103"/>
      <c r="G114" s="104"/>
      <c r="H114" s="105"/>
      <c r="AA114" s="5"/>
    </row>
    <row r="115" spans="1:58" ht="12" customHeight="1">
      <c r="A115" s="5"/>
      <c r="B115" s="5"/>
      <c r="C115" s="57" t="s">
        <v>314</v>
      </c>
      <c r="D115" s="58"/>
      <c r="E115" s="58"/>
      <c r="F115" s="59">
        <f>SUM(I113:BF113)/F116</f>
        <v>15.333333333333334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</row>
    <row r="116" spans="1:58" ht="12" customHeight="1">
      <c r="A116" s="5"/>
      <c r="B116" s="5"/>
      <c r="C116" s="57" t="s">
        <v>103</v>
      </c>
      <c r="D116" s="58"/>
      <c r="E116" s="58"/>
      <c r="F116" s="60">
        <f>COUNTIF(I113:AL113,"&gt;0")</f>
        <v>3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</row>
    <row r="117" spans="1:58" ht="12" customHeight="1">
      <c r="F117" s="5"/>
      <c r="AA117" s="5"/>
    </row>
    <row r="118" spans="1:58" ht="12" customHeight="1">
      <c r="A118" s="32"/>
      <c r="B118" s="33"/>
      <c r="C118" s="33"/>
      <c r="D118" s="33"/>
      <c r="E118" s="33"/>
      <c r="F118" s="33"/>
      <c r="G118" s="33"/>
      <c r="H118" s="33"/>
      <c r="I118" s="33"/>
      <c r="J118" s="33"/>
      <c r="K118" s="34"/>
      <c r="L118" s="5"/>
      <c r="M118" s="106"/>
      <c r="N118" s="106"/>
      <c r="O118" s="106"/>
      <c r="P118" s="10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106"/>
      <c r="AC118" s="6"/>
      <c r="AD118" s="106"/>
      <c r="AE118" s="6"/>
      <c r="AF118" s="106"/>
      <c r="AG118" s="6"/>
      <c r="AH118" s="106"/>
      <c r="AI118" s="107"/>
      <c r="AJ118" s="5"/>
    </row>
    <row r="119" spans="1:58" ht="12" customHeight="1">
      <c r="A119" s="99"/>
      <c r="B119" s="101"/>
      <c r="C119" s="99"/>
      <c r="D119" s="99"/>
      <c r="E119" s="102"/>
      <c r="F119" s="101"/>
      <c r="G119" s="101"/>
      <c r="H119" s="101"/>
      <c r="I119" s="101"/>
      <c r="J119" s="106"/>
      <c r="K119" s="106"/>
      <c r="L119" s="106"/>
      <c r="M119" s="106"/>
      <c r="N119" s="106"/>
      <c r="O119" s="106"/>
      <c r="P119" s="10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106"/>
      <c r="AC119" s="6"/>
      <c r="AD119" s="106"/>
      <c r="AE119" s="6"/>
      <c r="AF119" s="106"/>
      <c r="AG119" s="6"/>
      <c r="AH119" s="106"/>
      <c r="AI119" s="107"/>
      <c r="AJ119" s="5"/>
    </row>
    <row r="120" spans="1:58" ht="12" customHeight="1">
      <c r="A120" s="33" t="s">
        <v>104</v>
      </c>
      <c r="B120" s="101"/>
      <c r="C120" s="99"/>
      <c r="D120" s="99"/>
      <c r="E120" s="102"/>
      <c r="F120" s="101"/>
      <c r="G120" s="101"/>
      <c r="H120" s="101"/>
      <c r="I120" s="101"/>
      <c r="J120" s="106"/>
      <c r="K120" s="106"/>
      <c r="L120" s="106"/>
      <c r="M120" s="106"/>
      <c r="N120" s="106"/>
      <c r="O120" s="106"/>
      <c r="P120" s="10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106"/>
      <c r="AC120" s="6"/>
      <c r="AD120" s="106"/>
      <c r="AE120" s="6"/>
      <c r="AF120" s="106"/>
      <c r="AG120" s="6"/>
      <c r="AH120" s="106"/>
      <c r="AI120" s="107"/>
      <c r="AJ120" s="5"/>
    </row>
    <row r="121" spans="1:58" ht="12" customHeight="1">
      <c r="A121" s="99"/>
      <c r="B121" s="101"/>
      <c r="C121" s="99"/>
      <c r="D121" s="99"/>
      <c r="E121" s="102"/>
      <c r="F121" s="101"/>
      <c r="G121" s="101"/>
      <c r="H121" s="101"/>
      <c r="I121" s="101"/>
      <c r="J121" s="106"/>
      <c r="K121" s="106"/>
      <c r="L121" s="106"/>
      <c r="M121" s="106"/>
      <c r="N121" s="106"/>
      <c r="O121" s="106"/>
      <c r="P121" s="10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106"/>
      <c r="AC121" s="6"/>
      <c r="AD121" s="106"/>
      <c r="AE121" s="6"/>
      <c r="AF121" s="106"/>
      <c r="AG121" s="6"/>
      <c r="AH121" s="106"/>
      <c r="AI121" s="107"/>
      <c r="AJ121" s="5"/>
    </row>
    <row r="122" spans="1:58" ht="12" customHeight="1">
      <c r="A122" s="99"/>
      <c r="B122" s="101"/>
      <c r="C122" s="99"/>
      <c r="D122" s="99"/>
      <c r="E122" s="102"/>
      <c r="F122" s="101"/>
      <c r="G122" s="101"/>
      <c r="H122" s="101"/>
      <c r="I122" s="101"/>
      <c r="J122" s="106"/>
      <c r="K122" s="106"/>
      <c r="L122" s="106"/>
      <c r="M122" s="106"/>
      <c r="N122" s="106"/>
      <c r="O122" s="106"/>
      <c r="P122" s="10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106"/>
      <c r="AC122" s="6"/>
      <c r="AD122" s="106"/>
      <c r="AE122" s="6"/>
      <c r="AF122" s="106"/>
      <c r="AG122" s="6"/>
      <c r="AH122" s="106"/>
      <c r="AI122" s="107"/>
      <c r="AJ122" s="5"/>
    </row>
    <row r="123" spans="1:58" ht="12" customHeight="1">
      <c r="A123" s="99"/>
      <c r="B123" s="101"/>
      <c r="C123" s="61" t="s">
        <v>10</v>
      </c>
      <c r="D123" s="63" t="s">
        <v>11</v>
      </c>
      <c r="E123" s="102"/>
      <c r="F123" s="101"/>
      <c r="G123" s="101"/>
      <c r="H123" s="101"/>
      <c r="I123" s="101"/>
      <c r="J123" s="63" t="s">
        <v>315</v>
      </c>
      <c r="K123" s="106"/>
      <c r="L123" s="63" t="s">
        <v>316</v>
      </c>
      <c r="M123" s="106"/>
      <c r="N123" s="106"/>
      <c r="O123" s="196">
        <f>100*120/100</f>
        <v>120</v>
      </c>
      <c r="P123" s="19">
        <f>200*80/100</f>
        <v>160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106"/>
      <c r="AC123" s="6"/>
      <c r="AD123" s="106"/>
      <c r="AE123" s="6"/>
      <c r="AF123" s="106"/>
      <c r="AG123" s="6"/>
      <c r="AH123" s="106"/>
      <c r="AI123" s="107"/>
      <c r="AJ123" s="5"/>
    </row>
    <row r="124" spans="1:58" ht="12" customHeight="1">
      <c r="A124" s="99"/>
      <c r="B124" s="101"/>
      <c r="C124" s="64" t="s">
        <v>16</v>
      </c>
      <c r="D124" s="66" t="s">
        <v>17</v>
      </c>
      <c r="E124" s="102"/>
      <c r="F124" s="101"/>
      <c r="G124" s="101"/>
      <c r="H124" s="101"/>
      <c r="I124" s="101"/>
      <c r="J124" s="66" t="s">
        <v>317</v>
      </c>
      <c r="K124" s="106"/>
      <c r="L124" s="66" t="s">
        <v>318</v>
      </c>
      <c r="M124" s="106"/>
      <c r="N124" s="106"/>
      <c r="O124" s="196">
        <f>80*120/100</f>
        <v>96</v>
      </c>
      <c r="P124" s="19">
        <f>100*80/100</f>
        <v>80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106"/>
      <c r="AC124" s="6"/>
      <c r="AD124" s="106"/>
      <c r="AE124" s="6"/>
      <c r="AF124" s="106"/>
      <c r="AG124" s="6"/>
      <c r="AH124" s="106"/>
      <c r="AI124" s="107"/>
      <c r="AJ124" s="5"/>
    </row>
    <row r="125" spans="1:58" ht="12" customHeight="1">
      <c r="A125" s="99"/>
      <c r="B125" s="101"/>
      <c r="C125" s="67" t="s">
        <v>20</v>
      </c>
      <c r="D125" s="69" t="s">
        <v>21</v>
      </c>
      <c r="E125" s="102"/>
      <c r="F125" s="101"/>
      <c r="G125" s="101"/>
      <c r="H125" s="101"/>
      <c r="I125" s="101"/>
      <c r="J125" s="69" t="s">
        <v>319</v>
      </c>
      <c r="K125" s="106"/>
      <c r="L125" s="69" t="s">
        <v>320</v>
      </c>
      <c r="M125" s="106"/>
      <c r="N125" s="106"/>
      <c r="O125" s="196">
        <f>40*120/100</f>
        <v>48</v>
      </c>
      <c r="P125" s="19">
        <f>70*80/100</f>
        <v>56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106"/>
      <c r="AC125" s="6"/>
      <c r="AD125" s="106"/>
      <c r="AE125" s="6"/>
      <c r="AF125" s="106"/>
      <c r="AG125" s="6"/>
      <c r="AH125" s="106"/>
      <c r="AI125" s="107"/>
      <c r="AJ125" s="5"/>
    </row>
    <row r="126" spans="1:58" ht="12" customHeight="1">
      <c r="A126" s="99"/>
      <c r="B126" s="101"/>
      <c r="C126" s="70" t="s">
        <v>23</v>
      </c>
      <c r="D126" s="72" t="s">
        <v>24</v>
      </c>
      <c r="E126" s="102"/>
      <c r="F126" s="101"/>
      <c r="G126" s="101"/>
      <c r="H126" s="101"/>
      <c r="I126" s="101"/>
      <c r="J126" s="72" t="s">
        <v>321</v>
      </c>
      <c r="K126" s="106"/>
      <c r="L126" s="72" t="s">
        <v>322</v>
      </c>
      <c r="M126" s="106"/>
      <c r="N126" s="106"/>
      <c r="O126" s="196">
        <f>20*120/100</f>
        <v>24</v>
      </c>
      <c r="P126" s="19">
        <f>50*80/100</f>
        <v>40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106"/>
      <c r="AC126" s="6"/>
      <c r="AD126" s="106"/>
      <c r="AE126" s="6"/>
      <c r="AF126" s="106"/>
      <c r="AG126" s="6"/>
      <c r="AH126" s="106"/>
      <c r="AI126" s="107"/>
      <c r="AJ126" s="5"/>
    </row>
    <row r="127" spans="1:58" ht="12" customHeight="1">
      <c r="A127" s="99"/>
      <c r="B127" s="101"/>
      <c r="C127" s="73" t="s">
        <v>26</v>
      </c>
      <c r="D127" s="75" t="s">
        <v>27</v>
      </c>
      <c r="E127" s="102"/>
      <c r="F127" s="101"/>
      <c r="G127" s="101"/>
      <c r="H127" s="101"/>
      <c r="I127" s="101"/>
      <c r="J127" s="75" t="s">
        <v>323</v>
      </c>
      <c r="K127" s="106"/>
      <c r="L127" s="75" t="s">
        <v>324</v>
      </c>
      <c r="M127" s="106"/>
      <c r="N127" s="106"/>
      <c r="O127" s="196">
        <f>14*120/100</f>
        <v>16.8</v>
      </c>
      <c r="P127" s="19">
        <f>40*80/100</f>
        <v>32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106"/>
      <c r="AC127" s="6"/>
      <c r="AD127" s="106"/>
      <c r="AE127" s="6"/>
      <c r="AF127" s="106"/>
      <c r="AG127" s="6"/>
      <c r="AH127" s="106"/>
      <c r="AI127" s="107"/>
      <c r="AJ127" s="5"/>
    </row>
    <row r="128" spans="1:58" ht="12" customHeight="1">
      <c r="A128" s="99"/>
      <c r="B128" s="101"/>
      <c r="C128" s="76" t="s">
        <v>29</v>
      </c>
      <c r="D128" s="108" t="s">
        <v>30</v>
      </c>
      <c r="E128" s="102"/>
      <c r="F128" s="101"/>
      <c r="G128" s="101"/>
      <c r="H128" s="101"/>
      <c r="I128" s="101"/>
      <c r="J128" s="108" t="s">
        <v>325</v>
      </c>
      <c r="K128" s="106"/>
      <c r="L128" s="108" t="s">
        <v>326</v>
      </c>
      <c r="M128" s="106"/>
      <c r="N128" s="106"/>
      <c r="O128" s="196">
        <f>8*120/100</f>
        <v>9.6</v>
      </c>
      <c r="P128" s="19">
        <f>30*80/100</f>
        <v>24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106"/>
      <c r="AC128" s="6"/>
      <c r="AD128" s="106"/>
      <c r="AE128" s="6"/>
      <c r="AF128" s="106"/>
      <c r="AG128" s="6"/>
      <c r="AH128" s="106"/>
      <c r="AI128" s="107"/>
      <c r="AJ128" s="5"/>
    </row>
    <row r="129" spans="1:36" ht="12" customHeight="1">
      <c r="A129" s="99"/>
      <c r="B129" s="101"/>
      <c r="C129" s="78" t="s">
        <v>32</v>
      </c>
      <c r="D129" s="109" t="s">
        <v>33</v>
      </c>
      <c r="E129" s="102"/>
      <c r="F129" s="101"/>
      <c r="G129" s="101"/>
      <c r="H129" s="101"/>
      <c r="I129" s="101"/>
      <c r="J129" s="109" t="s">
        <v>327</v>
      </c>
      <c r="K129" s="106"/>
      <c r="L129" s="109" t="s">
        <v>328</v>
      </c>
      <c r="M129" s="106"/>
      <c r="N129" s="106"/>
      <c r="O129" s="196">
        <f>4*120/100</f>
        <v>4.8</v>
      </c>
      <c r="P129" s="19">
        <f>20*80/100</f>
        <v>16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106"/>
      <c r="AC129" s="6"/>
      <c r="AD129" s="106"/>
      <c r="AE129" s="6"/>
      <c r="AF129" s="106"/>
      <c r="AG129" s="6"/>
      <c r="AH129" s="106"/>
      <c r="AI129" s="107"/>
      <c r="AJ129" s="5"/>
    </row>
    <row r="130" spans="1:36" ht="12" customHeight="1">
      <c r="A130" s="99"/>
      <c r="B130" s="101"/>
      <c r="C130" s="99"/>
      <c r="D130" s="110" t="s">
        <v>35</v>
      </c>
      <c r="E130" s="102"/>
      <c r="F130" s="101"/>
      <c r="G130" s="101"/>
      <c r="H130" s="101"/>
      <c r="I130" s="101"/>
      <c r="J130" s="110" t="s">
        <v>329</v>
      </c>
      <c r="K130" s="106"/>
      <c r="L130" s="110" t="s">
        <v>330</v>
      </c>
      <c r="M130" s="106"/>
      <c r="N130" s="106"/>
      <c r="O130" s="106"/>
      <c r="P130" s="10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106"/>
      <c r="AC130" s="6"/>
      <c r="AD130" s="106"/>
      <c r="AE130" s="6"/>
      <c r="AF130" s="106"/>
      <c r="AG130" s="6"/>
      <c r="AH130" s="106"/>
      <c r="AI130" s="107"/>
      <c r="AJ130" s="5"/>
    </row>
    <row r="131" spans="1:36" ht="12" customHeight="1">
      <c r="A131" s="99"/>
      <c r="B131" s="101"/>
      <c r="C131" s="99"/>
      <c r="D131" s="111" t="s">
        <v>38</v>
      </c>
      <c r="E131" s="102"/>
      <c r="F131" s="101"/>
      <c r="G131" s="101"/>
      <c r="H131" s="101"/>
      <c r="I131" s="101"/>
      <c r="J131" s="111" t="s">
        <v>331</v>
      </c>
      <c r="K131" s="106"/>
      <c r="L131" s="111" t="s">
        <v>332</v>
      </c>
      <c r="M131" s="106"/>
      <c r="N131" s="106"/>
      <c r="O131" s="106"/>
      <c r="P131" s="10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106"/>
      <c r="AC131" s="6"/>
      <c r="AD131" s="106"/>
      <c r="AE131" s="6"/>
      <c r="AF131" s="106"/>
      <c r="AG131" s="6"/>
      <c r="AH131" s="106"/>
      <c r="AI131" s="107"/>
      <c r="AJ131" s="5"/>
    </row>
    <row r="132" spans="1:36" ht="12" customHeight="1">
      <c r="A132" s="99"/>
      <c r="B132" s="101"/>
      <c r="C132" s="99"/>
      <c r="D132" s="112" t="s">
        <v>41</v>
      </c>
      <c r="E132" s="102"/>
      <c r="F132" s="101"/>
      <c r="G132" s="101"/>
      <c r="H132" s="101"/>
      <c r="I132" s="101"/>
      <c r="J132" s="112" t="s">
        <v>333</v>
      </c>
      <c r="K132" s="106"/>
      <c r="L132" s="112" t="s">
        <v>334</v>
      </c>
      <c r="M132" s="106"/>
      <c r="N132" s="106"/>
      <c r="O132" s="106"/>
      <c r="P132" s="10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106"/>
      <c r="AC132" s="6"/>
      <c r="AD132" s="106"/>
      <c r="AE132" s="6"/>
      <c r="AF132" s="106"/>
      <c r="AG132" s="6"/>
      <c r="AH132" s="106"/>
      <c r="AI132" s="107"/>
      <c r="AJ132" s="5"/>
    </row>
    <row r="133" spans="1:36" ht="12" customHeight="1">
      <c r="A133" s="99"/>
      <c r="B133" s="101"/>
      <c r="C133" s="99"/>
      <c r="D133" s="99"/>
      <c r="E133" s="102"/>
      <c r="F133" s="101"/>
      <c r="G133" s="101"/>
      <c r="H133" s="101"/>
      <c r="I133" s="101"/>
      <c r="J133" s="106"/>
      <c r="K133" s="106"/>
      <c r="L133" s="106"/>
      <c r="M133" s="106"/>
      <c r="N133" s="106"/>
      <c r="O133" s="106"/>
      <c r="P133" s="10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106"/>
      <c r="AC133" s="6"/>
      <c r="AD133" s="106"/>
      <c r="AE133" s="6"/>
      <c r="AF133" s="106"/>
      <c r="AG133" s="6"/>
      <c r="AH133" s="106"/>
      <c r="AI133" s="107"/>
      <c r="AJ133" s="5"/>
    </row>
    <row r="134" spans="1:36" ht="30">
      <c r="A134" s="37" t="s">
        <v>55</v>
      </c>
      <c r="B134" s="37" t="s">
        <v>56</v>
      </c>
      <c r="C134" s="80" t="s">
        <v>107</v>
      </c>
      <c r="D134" s="80" t="s">
        <v>58</v>
      </c>
      <c r="E134" s="80" t="s">
        <v>59</v>
      </c>
      <c r="F134" s="80" t="s">
        <v>60</v>
      </c>
      <c r="G134" s="39" t="s">
        <v>451</v>
      </c>
      <c r="H134" s="39" t="s">
        <v>449</v>
      </c>
      <c r="I134" s="113"/>
      <c r="J134" s="106"/>
      <c r="K134" s="106"/>
      <c r="L134" s="106"/>
      <c r="M134" s="106"/>
      <c r="N134" s="106"/>
      <c r="O134" s="106"/>
      <c r="P134" s="10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106"/>
      <c r="AC134" s="6"/>
      <c r="AD134" s="106"/>
      <c r="AE134" s="6"/>
      <c r="AF134" s="106"/>
      <c r="AG134" s="6"/>
      <c r="AH134" s="106"/>
      <c r="AI134" s="107"/>
      <c r="AJ134" s="5"/>
    </row>
    <row r="135" spans="1:36" ht="12" customHeight="1">
      <c r="A135" s="81">
        <v>1</v>
      </c>
      <c r="B135" s="81">
        <v>1</v>
      </c>
      <c r="C135" s="82" t="s">
        <v>108</v>
      </c>
      <c r="D135" s="82" t="s">
        <v>109</v>
      </c>
      <c r="E135" s="83" t="s">
        <v>443</v>
      </c>
      <c r="F135" s="43">
        <v>1082</v>
      </c>
      <c r="G135" s="84">
        <v>952</v>
      </c>
      <c r="H135" s="114">
        <f t="shared" ref="H135:H235" si="0">G135/2</f>
        <v>476</v>
      </c>
      <c r="I135" s="114"/>
      <c r="J135" s="106"/>
      <c r="K135" s="106"/>
      <c r="L135" s="106"/>
      <c r="M135" s="106"/>
      <c r="N135" s="106"/>
      <c r="O135" s="106"/>
      <c r="P135" s="10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106"/>
      <c r="AC135" s="6"/>
      <c r="AD135" s="106"/>
      <c r="AE135" s="6"/>
      <c r="AF135" s="106"/>
      <c r="AG135" s="6"/>
      <c r="AH135" s="106"/>
      <c r="AI135" s="107"/>
      <c r="AJ135" s="5"/>
    </row>
    <row r="136" spans="1:36" ht="12" customHeight="1">
      <c r="A136" s="81">
        <v>2</v>
      </c>
      <c r="B136" s="81">
        <v>2</v>
      </c>
      <c r="C136" s="81" t="s">
        <v>113</v>
      </c>
      <c r="D136" s="82" t="s">
        <v>114</v>
      </c>
      <c r="E136" s="42" t="s">
        <v>115</v>
      </c>
      <c r="F136" s="43">
        <v>983</v>
      </c>
      <c r="G136" s="84">
        <v>768</v>
      </c>
      <c r="H136" s="114">
        <f t="shared" si="0"/>
        <v>384</v>
      </c>
      <c r="I136" s="114"/>
      <c r="J136" s="106"/>
      <c r="K136" s="106"/>
      <c r="L136" s="106"/>
      <c r="M136" s="106"/>
      <c r="N136" s="106"/>
      <c r="O136" s="106"/>
      <c r="P136" s="10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106"/>
      <c r="AC136" s="6"/>
      <c r="AD136" s="106"/>
      <c r="AE136" s="6"/>
      <c r="AF136" s="106"/>
      <c r="AG136" s="6"/>
      <c r="AH136" s="106"/>
      <c r="AI136" s="107"/>
      <c r="AJ136" s="5"/>
    </row>
    <row r="137" spans="1:36" ht="12" customHeight="1">
      <c r="A137" s="81">
        <v>3</v>
      </c>
      <c r="B137" s="81">
        <v>3</v>
      </c>
      <c r="C137" s="82" t="s">
        <v>111</v>
      </c>
      <c r="D137" s="82" t="s">
        <v>112</v>
      </c>
      <c r="E137" s="83" t="s">
        <v>67</v>
      </c>
      <c r="F137" s="43">
        <v>748.8</v>
      </c>
      <c r="G137" s="84">
        <v>474.8</v>
      </c>
      <c r="H137" s="114">
        <f t="shared" si="0"/>
        <v>237.4</v>
      </c>
      <c r="I137" s="114"/>
      <c r="J137" s="106"/>
      <c r="K137" s="106"/>
      <c r="L137" s="106"/>
      <c r="M137" s="106"/>
      <c r="N137" s="106"/>
      <c r="O137" s="106"/>
      <c r="P137" s="10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106"/>
      <c r="AC137" s="6"/>
      <c r="AD137" s="106"/>
      <c r="AE137" s="6"/>
      <c r="AF137" s="106"/>
      <c r="AG137" s="6"/>
      <c r="AH137" s="106"/>
      <c r="AI137" s="107"/>
      <c r="AJ137" s="5"/>
    </row>
    <row r="138" spans="1:36" ht="12" customHeight="1">
      <c r="A138" s="81">
        <v>4</v>
      </c>
      <c r="B138" s="81">
        <v>6</v>
      </c>
      <c r="C138" s="81" t="s">
        <v>125</v>
      </c>
      <c r="D138" s="82" t="s">
        <v>126</v>
      </c>
      <c r="E138" s="42" t="s">
        <v>440</v>
      </c>
      <c r="F138" s="43">
        <v>688.6</v>
      </c>
      <c r="G138" s="84">
        <v>620</v>
      </c>
      <c r="H138" s="114">
        <f t="shared" si="0"/>
        <v>310</v>
      </c>
      <c r="I138" s="114"/>
      <c r="J138" s="106"/>
      <c r="K138" s="106"/>
      <c r="L138" s="106"/>
      <c r="M138" s="106"/>
      <c r="N138" s="106"/>
      <c r="O138" s="106"/>
      <c r="P138" s="10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106"/>
      <c r="AC138" s="6"/>
      <c r="AD138" s="106"/>
      <c r="AE138" s="6"/>
      <c r="AF138" s="106"/>
      <c r="AG138" s="6"/>
      <c r="AH138" s="106"/>
      <c r="AI138" s="107"/>
      <c r="AJ138" s="5"/>
    </row>
    <row r="139" spans="1:36" ht="12" customHeight="1">
      <c r="A139" s="81">
        <v>5</v>
      </c>
      <c r="B139" s="81">
        <v>4</v>
      </c>
      <c r="C139" s="88" t="s">
        <v>118</v>
      </c>
      <c r="D139" s="82" t="s">
        <v>119</v>
      </c>
      <c r="E139" s="42" t="s">
        <v>67</v>
      </c>
      <c r="F139" s="43">
        <v>659.25</v>
      </c>
      <c r="G139" s="84">
        <v>535</v>
      </c>
      <c r="H139" s="114">
        <f t="shared" si="0"/>
        <v>267.5</v>
      </c>
      <c r="I139" s="114"/>
      <c r="J139" s="106"/>
      <c r="K139" s="106"/>
      <c r="L139" s="106"/>
      <c r="M139" s="106"/>
      <c r="N139" s="106"/>
      <c r="O139" s="106"/>
      <c r="P139" s="10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106"/>
      <c r="AC139" s="6"/>
      <c r="AD139" s="106"/>
      <c r="AE139" s="6"/>
      <c r="AF139" s="106"/>
      <c r="AG139" s="6"/>
      <c r="AH139" s="106"/>
      <c r="AI139" s="107"/>
      <c r="AJ139" s="5"/>
    </row>
    <row r="140" spans="1:36" ht="12" customHeight="1">
      <c r="A140" s="81">
        <v>6</v>
      </c>
      <c r="B140" s="81">
        <v>5</v>
      </c>
      <c r="C140" s="88" t="s">
        <v>121</v>
      </c>
      <c r="D140" s="82" t="s">
        <v>122</v>
      </c>
      <c r="E140" s="89" t="s">
        <v>70</v>
      </c>
      <c r="F140" s="43">
        <v>499</v>
      </c>
      <c r="G140" s="84">
        <v>404</v>
      </c>
      <c r="H140" s="114">
        <f t="shared" si="0"/>
        <v>202</v>
      </c>
      <c r="I140" s="114"/>
      <c r="J140" s="106"/>
      <c r="K140" s="106"/>
      <c r="L140" s="106"/>
      <c r="M140" s="106"/>
      <c r="N140" s="106"/>
      <c r="O140" s="106"/>
      <c r="P140" s="10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106"/>
      <c r="AC140" s="6"/>
      <c r="AD140" s="106"/>
      <c r="AE140" s="6"/>
      <c r="AF140" s="106"/>
      <c r="AG140" s="6"/>
      <c r="AH140" s="106"/>
      <c r="AI140" s="107"/>
      <c r="AJ140" s="5"/>
    </row>
    <row r="141" spans="1:36" ht="12" customHeight="1">
      <c r="A141" s="81">
        <v>7</v>
      </c>
      <c r="B141" s="81">
        <v>7</v>
      </c>
      <c r="C141" s="81" t="s">
        <v>131</v>
      </c>
      <c r="D141" s="82" t="s">
        <v>132</v>
      </c>
      <c r="E141" s="89" t="s">
        <v>70</v>
      </c>
      <c r="F141" s="43">
        <v>437.65</v>
      </c>
      <c r="G141" s="84">
        <v>390.2</v>
      </c>
      <c r="H141" s="114">
        <f t="shared" si="0"/>
        <v>195.1</v>
      </c>
      <c r="I141" s="114"/>
      <c r="J141" s="106"/>
      <c r="K141" s="106"/>
      <c r="L141" s="106"/>
      <c r="M141" s="106"/>
      <c r="N141" s="106"/>
      <c r="O141" s="106"/>
      <c r="P141" s="10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106"/>
      <c r="AC141" s="6"/>
      <c r="AD141" s="106"/>
      <c r="AE141" s="6"/>
      <c r="AF141" s="106"/>
      <c r="AG141" s="6"/>
      <c r="AH141" s="106"/>
      <c r="AI141" s="107"/>
      <c r="AJ141" s="5"/>
    </row>
    <row r="142" spans="1:36" ht="12" customHeight="1">
      <c r="A142" s="81">
        <v>8</v>
      </c>
      <c r="B142" s="81">
        <v>8</v>
      </c>
      <c r="C142" s="82" t="s">
        <v>145</v>
      </c>
      <c r="D142" s="82" t="s">
        <v>146</v>
      </c>
      <c r="E142" s="87" t="s">
        <v>443</v>
      </c>
      <c r="F142" s="43">
        <v>379</v>
      </c>
      <c r="G142" s="84">
        <v>348</v>
      </c>
      <c r="H142" s="114">
        <f t="shared" si="0"/>
        <v>174</v>
      </c>
      <c r="I142" s="114"/>
      <c r="J142" s="106"/>
      <c r="K142" s="106"/>
      <c r="L142" s="106"/>
      <c r="M142" s="106"/>
      <c r="N142" s="106"/>
      <c r="O142" s="106"/>
      <c r="P142" s="10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106"/>
      <c r="AC142" s="6"/>
      <c r="AD142" s="106"/>
      <c r="AE142" s="6"/>
      <c r="AF142" s="106"/>
      <c r="AG142" s="6"/>
      <c r="AH142" s="106"/>
      <c r="AI142" s="107"/>
      <c r="AJ142" s="5"/>
    </row>
    <row r="143" spans="1:36" ht="12" customHeight="1">
      <c r="A143" s="81">
        <v>9</v>
      </c>
      <c r="B143" s="81">
        <v>9</v>
      </c>
      <c r="C143" s="88" t="s">
        <v>133</v>
      </c>
      <c r="D143" s="82" t="s">
        <v>134</v>
      </c>
      <c r="E143" s="90" t="s">
        <v>70</v>
      </c>
      <c r="F143" s="43">
        <v>339.2</v>
      </c>
      <c r="G143" s="84">
        <v>302.2</v>
      </c>
      <c r="H143" s="114">
        <f t="shared" si="0"/>
        <v>151.1</v>
      </c>
      <c r="I143" s="114"/>
      <c r="J143" s="106"/>
      <c r="K143" s="106"/>
      <c r="L143" s="106"/>
      <c r="M143" s="106"/>
      <c r="N143" s="106"/>
      <c r="O143" s="106"/>
      <c r="P143" s="10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106"/>
      <c r="AC143" s="6"/>
      <c r="AD143" s="106"/>
      <c r="AE143" s="6"/>
      <c r="AF143" s="106"/>
      <c r="AG143" s="6"/>
      <c r="AH143" s="106"/>
      <c r="AI143" s="107"/>
      <c r="AJ143" s="5"/>
    </row>
    <row r="144" spans="1:36" ht="12" customHeight="1">
      <c r="A144" s="81">
        <v>10</v>
      </c>
      <c r="B144" s="81">
        <v>10</v>
      </c>
      <c r="C144" s="88" t="s">
        <v>127</v>
      </c>
      <c r="D144" s="82" t="s">
        <v>128</v>
      </c>
      <c r="E144" s="89" t="s">
        <v>70</v>
      </c>
      <c r="F144" s="43">
        <v>291.60000000000002</v>
      </c>
      <c r="G144" s="84">
        <v>257</v>
      </c>
      <c r="H144" s="114">
        <f t="shared" si="0"/>
        <v>128.5</v>
      </c>
      <c r="I144" s="114"/>
      <c r="J144" s="106"/>
      <c r="K144" s="106"/>
      <c r="L144" s="106"/>
      <c r="M144" s="106"/>
      <c r="N144" s="106"/>
      <c r="O144" s="106"/>
      <c r="P144" s="10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106"/>
      <c r="AC144" s="6"/>
      <c r="AD144" s="106"/>
      <c r="AE144" s="6"/>
      <c r="AF144" s="106"/>
      <c r="AG144" s="6"/>
      <c r="AH144" s="106"/>
      <c r="AI144" s="107"/>
      <c r="AJ144" s="5"/>
    </row>
    <row r="145" spans="1:36" ht="12" customHeight="1">
      <c r="A145" s="81">
        <v>11</v>
      </c>
      <c r="B145" s="81">
        <v>14</v>
      </c>
      <c r="C145" s="88" t="s">
        <v>363</v>
      </c>
      <c r="D145" s="82" t="s">
        <v>364</v>
      </c>
      <c r="E145" s="42" t="s">
        <v>168</v>
      </c>
      <c r="F145" s="43">
        <v>279.40000000000003</v>
      </c>
      <c r="G145" s="84">
        <v>270.8</v>
      </c>
      <c r="H145" s="114">
        <f t="shared" si="0"/>
        <v>135.4</v>
      </c>
      <c r="I145" s="114"/>
      <c r="J145" s="106"/>
      <c r="K145" s="106"/>
      <c r="L145" s="106"/>
      <c r="M145" s="106"/>
      <c r="N145" s="106"/>
      <c r="O145" s="106"/>
      <c r="P145" s="10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106"/>
      <c r="AC145" s="6"/>
      <c r="AD145" s="106"/>
      <c r="AE145" s="6"/>
      <c r="AF145" s="106"/>
      <c r="AG145" s="6"/>
      <c r="AH145" s="106"/>
      <c r="AI145" s="107"/>
      <c r="AJ145" s="5"/>
    </row>
    <row r="146" spans="1:36" ht="12" customHeight="1">
      <c r="A146" s="81">
        <v>12</v>
      </c>
      <c r="B146" s="81">
        <v>15</v>
      </c>
      <c r="C146" s="88" t="s">
        <v>428</v>
      </c>
      <c r="D146" s="82" t="s">
        <v>429</v>
      </c>
      <c r="E146" s="42" t="s">
        <v>442</v>
      </c>
      <c r="F146" s="43">
        <v>277.8</v>
      </c>
      <c r="G146" s="84">
        <v>254</v>
      </c>
      <c r="H146" s="114">
        <f t="shared" si="0"/>
        <v>127</v>
      </c>
      <c r="I146" s="114"/>
      <c r="J146" s="106"/>
      <c r="K146" s="106"/>
      <c r="L146" s="106"/>
      <c r="M146" s="106"/>
      <c r="N146" s="106"/>
      <c r="O146" s="106"/>
      <c r="P146" s="10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106"/>
      <c r="AC146" s="6"/>
      <c r="AD146" s="106"/>
      <c r="AE146" s="6"/>
      <c r="AF146" s="106"/>
      <c r="AG146" s="6"/>
      <c r="AH146" s="106"/>
      <c r="AI146" s="107"/>
      <c r="AJ146" s="5"/>
    </row>
    <row r="147" spans="1:36" ht="12" customHeight="1">
      <c r="A147" s="81">
        <v>13</v>
      </c>
      <c r="B147" s="81">
        <v>11</v>
      </c>
      <c r="C147" s="88" t="s">
        <v>137</v>
      </c>
      <c r="D147" s="82" t="s">
        <v>138</v>
      </c>
      <c r="E147" s="42" t="s">
        <v>67</v>
      </c>
      <c r="F147" s="43">
        <v>271.39999999999998</v>
      </c>
      <c r="G147" s="84">
        <v>239.2</v>
      </c>
      <c r="H147" s="114">
        <f t="shared" si="0"/>
        <v>119.6</v>
      </c>
      <c r="I147" s="114"/>
      <c r="J147" s="106"/>
      <c r="K147" s="106"/>
      <c r="L147" s="106"/>
      <c r="M147" s="106"/>
      <c r="N147" s="106"/>
      <c r="O147" s="106"/>
      <c r="P147" s="10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106"/>
      <c r="AC147" s="6"/>
      <c r="AD147" s="106"/>
      <c r="AE147" s="6"/>
      <c r="AF147" s="106"/>
      <c r="AG147" s="6"/>
      <c r="AH147" s="106"/>
      <c r="AI147" s="107"/>
      <c r="AJ147" s="5"/>
    </row>
    <row r="148" spans="1:36" ht="12" customHeight="1">
      <c r="A148" s="81">
        <v>14</v>
      </c>
      <c r="B148" s="81">
        <v>12</v>
      </c>
      <c r="C148" s="82" t="s">
        <v>155</v>
      </c>
      <c r="D148" s="82" t="s">
        <v>156</v>
      </c>
      <c r="E148" s="4" t="s">
        <v>157</v>
      </c>
      <c r="F148" s="43">
        <v>259.25</v>
      </c>
      <c r="G148" s="84">
        <v>243</v>
      </c>
      <c r="H148" s="114">
        <f t="shared" si="0"/>
        <v>121.5</v>
      </c>
      <c r="I148" s="114"/>
      <c r="J148" s="106"/>
      <c r="K148" s="106"/>
      <c r="L148" s="106"/>
      <c r="M148" s="106"/>
      <c r="N148" s="106"/>
      <c r="O148" s="106"/>
      <c r="P148" s="10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106"/>
      <c r="AC148" s="6"/>
      <c r="AD148" s="106"/>
      <c r="AE148" s="6"/>
      <c r="AF148" s="106"/>
      <c r="AG148" s="6"/>
      <c r="AH148" s="106"/>
      <c r="AI148" s="107"/>
      <c r="AJ148" s="5"/>
    </row>
    <row r="149" spans="1:36" ht="12" customHeight="1">
      <c r="A149" s="81">
        <v>15</v>
      </c>
      <c r="B149" s="81">
        <v>13</v>
      </c>
      <c r="C149" s="88" t="s">
        <v>135</v>
      </c>
      <c r="D149" s="82" t="s">
        <v>136</v>
      </c>
      <c r="E149" s="52" t="s">
        <v>64</v>
      </c>
      <c r="F149" s="43">
        <v>258.85000000000002</v>
      </c>
      <c r="G149" s="84">
        <v>200</v>
      </c>
      <c r="H149" s="114">
        <f t="shared" si="0"/>
        <v>100</v>
      </c>
      <c r="I149" s="114"/>
      <c r="J149" s="106"/>
      <c r="K149" s="106"/>
      <c r="L149" s="106"/>
      <c r="M149" s="106"/>
      <c r="N149" s="106"/>
      <c r="O149" s="106"/>
      <c r="P149" s="10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106"/>
      <c r="AC149" s="6"/>
      <c r="AD149" s="106"/>
      <c r="AE149" s="6"/>
      <c r="AF149" s="106"/>
      <c r="AG149" s="6"/>
      <c r="AH149" s="106"/>
      <c r="AI149" s="107"/>
      <c r="AJ149" s="5"/>
    </row>
    <row r="150" spans="1:36" ht="12" customHeight="1">
      <c r="A150" s="81">
        <v>16</v>
      </c>
      <c r="B150" s="81">
        <v>18</v>
      </c>
      <c r="C150" s="88" t="s">
        <v>143</v>
      </c>
      <c r="D150" s="82" t="s">
        <v>144</v>
      </c>
      <c r="E150" s="42" t="s">
        <v>441</v>
      </c>
      <c r="F150" s="43">
        <v>253.8</v>
      </c>
      <c r="G150" s="84">
        <v>241.8</v>
      </c>
      <c r="H150" s="114">
        <f t="shared" si="0"/>
        <v>120.9</v>
      </c>
      <c r="I150" s="114"/>
      <c r="J150" s="106"/>
      <c r="K150" s="106"/>
      <c r="L150" s="106"/>
      <c r="M150" s="106"/>
      <c r="N150" s="106"/>
      <c r="O150" s="106"/>
      <c r="P150" s="10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106"/>
      <c r="AC150" s="6"/>
      <c r="AD150" s="106"/>
      <c r="AE150" s="6"/>
      <c r="AF150" s="106"/>
      <c r="AG150" s="6"/>
      <c r="AH150" s="106"/>
      <c r="AI150" s="107"/>
      <c r="AJ150" s="5"/>
    </row>
    <row r="151" spans="1:36" ht="12" customHeight="1">
      <c r="A151" s="81">
        <v>17</v>
      </c>
      <c r="B151" s="81">
        <v>16</v>
      </c>
      <c r="C151" s="82" t="s">
        <v>160</v>
      </c>
      <c r="D151" s="82" t="s">
        <v>161</v>
      </c>
      <c r="E151" s="87" t="s">
        <v>64</v>
      </c>
      <c r="F151" s="43">
        <v>226.25</v>
      </c>
      <c r="G151" s="84">
        <v>210</v>
      </c>
      <c r="H151" s="114">
        <f t="shared" si="0"/>
        <v>105</v>
      </c>
      <c r="I151" s="114"/>
      <c r="J151" s="106"/>
      <c r="K151" s="106"/>
      <c r="L151" s="106"/>
      <c r="M151" s="106"/>
      <c r="N151" s="106"/>
      <c r="O151" s="106"/>
      <c r="P151" s="10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106"/>
      <c r="AC151" s="6"/>
      <c r="AD151" s="106"/>
      <c r="AE151" s="6"/>
      <c r="AF151" s="106"/>
      <c r="AG151" s="6"/>
      <c r="AH151" s="106"/>
      <c r="AI151" s="107"/>
      <c r="AJ151" s="5"/>
    </row>
    <row r="152" spans="1:36" ht="12" customHeight="1">
      <c r="A152" s="81">
        <v>18</v>
      </c>
      <c r="B152" s="81">
        <v>17</v>
      </c>
      <c r="C152" s="81" t="s">
        <v>162</v>
      </c>
      <c r="D152" s="81" t="s">
        <v>163</v>
      </c>
      <c r="E152" s="52" t="s">
        <v>70</v>
      </c>
      <c r="F152" s="43">
        <v>215.2</v>
      </c>
      <c r="G152" s="84">
        <v>208.2</v>
      </c>
      <c r="H152" s="114">
        <f t="shared" si="0"/>
        <v>104.1</v>
      </c>
      <c r="I152" s="114"/>
      <c r="J152" s="106"/>
      <c r="K152" s="106"/>
      <c r="L152" s="106"/>
      <c r="M152" s="106"/>
      <c r="N152" s="106"/>
      <c r="O152" s="106"/>
      <c r="P152" s="10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106"/>
      <c r="AC152" s="6"/>
      <c r="AD152" s="106"/>
      <c r="AE152" s="6"/>
      <c r="AF152" s="106"/>
      <c r="AG152" s="6"/>
      <c r="AH152" s="106"/>
      <c r="AI152" s="107"/>
      <c r="AJ152" s="5"/>
    </row>
    <row r="153" spans="1:36" ht="12" customHeight="1">
      <c r="A153" s="81">
        <v>19</v>
      </c>
      <c r="B153" s="81">
        <v>25</v>
      </c>
      <c r="C153" s="88" t="s">
        <v>264</v>
      </c>
      <c r="D153" s="82" t="s">
        <v>265</v>
      </c>
      <c r="E153" s="42" t="s">
        <v>266</v>
      </c>
      <c r="F153" s="43">
        <v>196</v>
      </c>
      <c r="G153" s="84">
        <v>196</v>
      </c>
      <c r="H153" s="114">
        <f t="shared" si="0"/>
        <v>98</v>
      </c>
      <c r="I153" s="114"/>
      <c r="J153" s="106"/>
      <c r="K153" s="106"/>
      <c r="L153" s="106"/>
      <c r="M153" s="106"/>
      <c r="N153" s="106"/>
      <c r="O153" s="106"/>
      <c r="P153" s="10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106"/>
      <c r="AC153" s="6"/>
      <c r="AD153" s="106"/>
      <c r="AE153" s="6"/>
      <c r="AF153" s="106"/>
      <c r="AG153" s="6"/>
      <c r="AH153" s="106"/>
      <c r="AI153" s="107"/>
      <c r="AJ153" s="5"/>
    </row>
    <row r="154" spans="1:36" ht="12" customHeight="1">
      <c r="A154" s="81">
        <v>20</v>
      </c>
      <c r="B154" s="81">
        <v>19</v>
      </c>
      <c r="C154" s="88" t="s">
        <v>139</v>
      </c>
      <c r="D154" s="82" t="s">
        <v>140</v>
      </c>
      <c r="E154" s="52" t="s">
        <v>64</v>
      </c>
      <c r="F154" s="43">
        <v>174.6</v>
      </c>
      <c r="G154" s="84">
        <v>154</v>
      </c>
      <c r="H154" s="114">
        <f t="shared" si="0"/>
        <v>77</v>
      </c>
      <c r="I154" s="114"/>
      <c r="J154" s="106"/>
      <c r="K154" s="106"/>
      <c r="L154" s="106"/>
      <c r="M154" s="106"/>
      <c r="N154" s="106"/>
      <c r="O154" s="106"/>
      <c r="P154" s="10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106"/>
      <c r="AC154" s="6"/>
      <c r="AD154" s="106"/>
      <c r="AE154" s="6"/>
      <c r="AF154" s="106"/>
      <c r="AG154" s="6"/>
      <c r="AH154" s="106"/>
      <c r="AI154" s="107"/>
      <c r="AJ154" s="5"/>
    </row>
    <row r="155" spans="1:36" ht="12" customHeight="1">
      <c r="A155" s="81">
        <v>21</v>
      </c>
      <c r="B155" s="81">
        <v>24</v>
      </c>
      <c r="C155" s="88" t="s">
        <v>256</v>
      </c>
      <c r="D155" s="82" t="s">
        <v>257</v>
      </c>
      <c r="E155" s="42" t="s">
        <v>67</v>
      </c>
      <c r="F155" s="43">
        <v>165</v>
      </c>
      <c r="G155" s="84">
        <v>142.80000000000001</v>
      </c>
      <c r="H155" s="114">
        <f t="shared" si="0"/>
        <v>71.400000000000006</v>
      </c>
      <c r="I155" s="114"/>
      <c r="J155" s="106"/>
      <c r="K155" s="106"/>
      <c r="L155" s="106"/>
      <c r="M155" s="106"/>
      <c r="N155" s="106"/>
      <c r="O155" s="106"/>
      <c r="P155" s="10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106"/>
      <c r="AC155" s="6"/>
      <c r="AD155" s="106"/>
      <c r="AE155" s="6"/>
      <c r="AF155" s="106"/>
      <c r="AG155" s="6"/>
      <c r="AH155" s="106"/>
      <c r="AI155" s="107"/>
      <c r="AJ155" s="5"/>
    </row>
    <row r="156" spans="1:36" ht="12" customHeight="1">
      <c r="A156" s="81">
        <v>22</v>
      </c>
      <c r="B156" s="81">
        <v>20</v>
      </c>
      <c r="C156" s="88" t="s">
        <v>407</v>
      </c>
      <c r="D156" s="82" t="s">
        <v>414</v>
      </c>
      <c r="E156" s="42" t="s">
        <v>98</v>
      </c>
      <c r="F156" s="43">
        <v>139</v>
      </c>
      <c r="G156" s="84">
        <v>139</v>
      </c>
      <c r="H156" s="114">
        <f t="shared" si="0"/>
        <v>69.5</v>
      </c>
      <c r="I156" s="114"/>
      <c r="J156" s="106"/>
      <c r="K156" s="106"/>
      <c r="L156" s="106"/>
      <c r="M156" s="106"/>
      <c r="N156" s="106"/>
      <c r="O156" s="106"/>
      <c r="P156" s="10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106"/>
      <c r="AC156" s="6"/>
      <c r="AD156" s="106"/>
      <c r="AE156" s="6"/>
      <c r="AF156" s="106"/>
      <c r="AG156" s="6"/>
      <c r="AH156" s="106"/>
      <c r="AI156" s="107"/>
      <c r="AJ156" s="5"/>
    </row>
    <row r="157" spans="1:36" ht="12" customHeight="1">
      <c r="A157" s="81">
        <v>23</v>
      </c>
      <c r="B157" s="81">
        <v>21</v>
      </c>
      <c r="C157" s="81" t="s">
        <v>129</v>
      </c>
      <c r="D157" s="81" t="s">
        <v>130</v>
      </c>
      <c r="E157" s="54" t="s">
        <v>70</v>
      </c>
      <c r="F157" s="43">
        <v>118.6</v>
      </c>
      <c r="G157" s="84">
        <v>54</v>
      </c>
      <c r="H157" s="114">
        <f t="shared" si="0"/>
        <v>27</v>
      </c>
      <c r="I157" s="114"/>
      <c r="J157" s="106"/>
      <c r="K157" s="106"/>
      <c r="L157" s="106"/>
      <c r="M157" s="106"/>
      <c r="N157" s="106"/>
      <c r="O157" s="106"/>
      <c r="P157" s="10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106"/>
      <c r="AC157" s="6"/>
      <c r="AD157" s="106"/>
      <c r="AE157" s="6"/>
      <c r="AF157" s="106"/>
      <c r="AG157" s="6"/>
      <c r="AH157" s="106"/>
      <c r="AI157" s="107"/>
      <c r="AJ157" s="5"/>
    </row>
    <row r="158" spans="1:36" ht="12" customHeight="1">
      <c r="A158" s="81">
        <v>24</v>
      </c>
      <c r="B158" s="81">
        <v>22</v>
      </c>
      <c r="C158" s="88" t="s">
        <v>372</v>
      </c>
      <c r="D158" s="82" t="s">
        <v>373</v>
      </c>
      <c r="E158" s="42" t="s">
        <v>168</v>
      </c>
      <c r="F158" s="43">
        <v>118</v>
      </c>
      <c r="G158" s="84">
        <v>118</v>
      </c>
      <c r="H158" s="114">
        <f t="shared" si="0"/>
        <v>59</v>
      </c>
      <c r="I158" s="114"/>
      <c r="J158" s="106"/>
      <c r="K158" s="106"/>
      <c r="L158" s="106"/>
      <c r="M158" s="106"/>
      <c r="N158" s="106"/>
      <c r="O158" s="106"/>
      <c r="P158" s="10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106"/>
      <c r="AC158" s="6"/>
      <c r="AD158" s="106"/>
      <c r="AE158" s="6"/>
      <c r="AF158" s="106"/>
      <c r="AG158" s="6"/>
      <c r="AH158" s="106"/>
      <c r="AI158" s="107"/>
      <c r="AJ158" s="5"/>
    </row>
    <row r="159" spans="1:36" ht="12" customHeight="1">
      <c r="A159" s="81">
        <v>25</v>
      </c>
      <c r="B159" s="81">
        <v>27</v>
      </c>
      <c r="C159" s="40" t="s">
        <v>178</v>
      </c>
      <c r="D159" s="50" t="s">
        <v>179</v>
      </c>
      <c r="E159" s="42" t="s">
        <v>67</v>
      </c>
      <c r="F159" s="43">
        <v>118</v>
      </c>
      <c r="G159" s="84">
        <v>118</v>
      </c>
      <c r="H159" s="114">
        <f t="shared" si="0"/>
        <v>59</v>
      </c>
      <c r="I159" s="114"/>
      <c r="J159" s="106"/>
      <c r="K159" s="106"/>
      <c r="L159" s="106"/>
      <c r="M159" s="106"/>
      <c r="N159" s="106"/>
      <c r="O159" s="106"/>
      <c r="P159" s="10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106"/>
      <c r="AC159" s="6"/>
      <c r="AD159" s="106"/>
      <c r="AE159" s="6"/>
      <c r="AF159" s="106"/>
      <c r="AG159" s="6"/>
      <c r="AH159" s="106"/>
      <c r="AI159" s="107"/>
      <c r="AJ159" s="5"/>
    </row>
    <row r="160" spans="1:36" ht="12" customHeight="1">
      <c r="A160" s="81">
        <v>26</v>
      </c>
      <c r="B160" s="81">
        <v>23</v>
      </c>
      <c r="C160" s="81" t="s">
        <v>423</v>
      </c>
      <c r="D160" s="81" t="s">
        <v>422</v>
      </c>
      <c r="E160" s="54" t="s">
        <v>98</v>
      </c>
      <c r="F160" s="43">
        <v>108</v>
      </c>
      <c r="G160" s="84">
        <v>108</v>
      </c>
      <c r="H160" s="114">
        <f t="shared" si="0"/>
        <v>54</v>
      </c>
      <c r="I160" s="114"/>
      <c r="J160" s="106"/>
      <c r="K160" s="106"/>
      <c r="L160" s="106"/>
      <c r="M160" s="106"/>
      <c r="N160" s="106"/>
      <c r="O160" s="106"/>
      <c r="P160" s="10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106"/>
      <c r="AC160" s="6"/>
      <c r="AD160" s="106"/>
      <c r="AE160" s="6"/>
      <c r="AF160" s="106"/>
      <c r="AG160" s="6"/>
      <c r="AH160" s="106"/>
      <c r="AI160" s="107"/>
      <c r="AJ160" s="5"/>
    </row>
    <row r="161" spans="1:36" ht="12" customHeight="1">
      <c r="A161" s="81">
        <v>27</v>
      </c>
      <c r="B161" s="81">
        <v>28</v>
      </c>
      <c r="C161" s="81" t="s">
        <v>164</v>
      </c>
      <c r="D161" s="82" t="s">
        <v>165</v>
      </c>
      <c r="E161" s="4" t="s">
        <v>440</v>
      </c>
      <c r="F161" s="43">
        <v>99.399999999999991</v>
      </c>
      <c r="G161" s="84">
        <v>86.8</v>
      </c>
      <c r="H161" s="114">
        <f t="shared" si="0"/>
        <v>43.4</v>
      </c>
      <c r="I161" s="114"/>
      <c r="J161" s="106"/>
      <c r="K161" s="106"/>
      <c r="L161" s="106"/>
      <c r="M161" s="106"/>
      <c r="N161" s="106"/>
      <c r="O161" s="106"/>
      <c r="P161" s="10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106"/>
      <c r="AC161" s="6"/>
      <c r="AD161" s="106"/>
      <c r="AE161" s="6"/>
      <c r="AF161" s="106"/>
      <c r="AG161" s="6"/>
      <c r="AH161" s="106"/>
      <c r="AI161" s="107"/>
      <c r="AJ161" s="5"/>
    </row>
    <row r="162" spans="1:36" ht="12" customHeight="1">
      <c r="A162" s="81">
        <v>28</v>
      </c>
      <c r="B162" s="81">
        <v>26</v>
      </c>
      <c r="C162" s="88" t="s">
        <v>230</v>
      </c>
      <c r="D162" s="82" t="s">
        <v>231</v>
      </c>
      <c r="E162" s="89" t="s">
        <v>70</v>
      </c>
      <c r="F162" s="43">
        <v>98.2</v>
      </c>
      <c r="G162" s="84">
        <v>72</v>
      </c>
      <c r="H162" s="114">
        <f t="shared" si="0"/>
        <v>36</v>
      </c>
      <c r="I162" s="114"/>
      <c r="J162" s="106"/>
      <c r="K162" s="106"/>
      <c r="L162" s="106"/>
      <c r="M162" s="106"/>
      <c r="N162" s="106"/>
      <c r="O162" s="106"/>
      <c r="P162" s="10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106"/>
      <c r="AC162" s="6"/>
      <c r="AD162" s="106"/>
      <c r="AE162" s="6"/>
      <c r="AF162" s="106"/>
      <c r="AG162" s="6"/>
      <c r="AH162" s="106"/>
      <c r="AI162" s="107"/>
      <c r="AJ162" s="5"/>
    </row>
    <row r="163" spans="1:36" ht="12" customHeight="1">
      <c r="A163" s="81">
        <v>29</v>
      </c>
      <c r="B163" s="81">
        <v>30</v>
      </c>
      <c r="C163" s="88" t="s">
        <v>433</v>
      </c>
      <c r="D163" s="82" t="s">
        <v>444</v>
      </c>
      <c r="E163" s="4" t="s">
        <v>442</v>
      </c>
      <c r="F163" s="43">
        <v>59.4</v>
      </c>
      <c r="G163" s="84">
        <v>46.8</v>
      </c>
      <c r="H163" s="114">
        <f t="shared" si="0"/>
        <v>23.4</v>
      </c>
      <c r="I163" s="114"/>
      <c r="J163" s="106"/>
      <c r="K163" s="106"/>
      <c r="L163" s="106"/>
      <c r="M163" s="106"/>
      <c r="N163" s="106"/>
      <c r="O163" s="106"/>
      <c r="P163" s="10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106"/>
      <c r="AC163" s="6"/>
      <c r="AD163" s="106"/>
      <c r="AE163" s="6"/>
      <c r="AF163" s="106"/>
      <c r="AG163" s="6"/>
      <c r="AH163" s="106"/>
      <c r="AI163" s="107"/>
      <c r="AJ163" s="5"/>
    </row>
    <row r="164" spans="1:36" ht="12" customHeight="1">
      <c r="A164" s="81">
        <v>30</v>
      </c>
      <c r="B164" s="81">
        <v>29</v>
      </c>
      <c r="C164" s="88" t="s">
        <v>430</v>
      </c>
      <c r="D164" s="82" t="s">
        <v>431</v>
      </c>
      <c r="E164" s="4" t="s">
        <v>442</v>
      </c>
      <c r="F164" s="43">
        <v>51.7</v>
      </c>
      <c r="G164" s="84">
        <v>28</v>
      </c>
      <c r="H164" s="114">
        <f t="shared" si="0"/>
        <v>14</v>
      </c>
      <c r="I164" s="114"/>
      <c r="J164" s="106"/>
      <c r="K164" s="106"/>
      <c r="L164" s="106"/>
      <c r="M164" s="106"/>
      <c r="N164" s="106"/>
      <c r="O164" s="106"/>
      <c r="P164" s="10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106"/>
      <c r="AC164" s="6"/>
      <c r="AD164" s="106"/>
      <c r="AE164" s="6"/>
      <c r="AF164" s="106"/>
      <c r="AG164" s="6"/>
      <c r="AH164" s="106"/>
      <c r="AI164" s="107"/>
      <c r="AJ164" s="5"/>
    </row>
    <row r="165" spans="1:36" ht="12" customHeight="1">
      <c r="A165" s="81">
        <v>31</v>
      </c>
      <c r="B165" s="81">
        <v>31</v>
      </c>
      <c r="C165" s="81" t="s">
        <v>198</v>
      </c>
      <c r="D165" s="81" t="s">
        <v>199</v>
      </c>
      <c r="E165" s="54" t="s">
        <v>64</v>
      </c>
      <c r="F165" s="43">
        <v>5.6</v>
      </c>
      <c r="G165" s="84">
        <v>0</v>
      </c>
      <c r="H165" s="114">
        <f t="shared" si="0"/>
        <v>0</v>
      </c>
      <c r="I165" s="114"/>
      <c r="J165" s="106"/>
      <c r="K165" s="106"/>
      <c r="L165" s="106"/>
      <c r="M165" s="106"/>
      <c r="N165" s="106"/>
      <c r="O165" s="106"/>
      <c r="P165" s="10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106"/>
      <c r="AC165" s="6"/>
      <c r="AD165" s="106"/>
      <c r="AE165" s="6"/>
      <c r="AF165" s="106"/>
      <c r="AG165" s="6"/>
      <c r="AH165" s="106"/>
      <c r="AI165" s="107"/>
      <c r="AJ165" s="5"/>
    </row>
    <row r="166" spans="1:36" ht="12" customHeight="1">
      <c r="A166" s="81">
        <v>32</v>
      </c>
      <c r="B166" s="81">
        <v>32</v>
      </c>
      <c r="C166" s="88" t="s">
        <v>166</v>
      </c>
      <c r="D166" s="82" t="s">
        <v>167</v>
      </c>
      <c r="E166" s="89" t="s">
        <v>70</v>
      </c>
      <c r="F166" s="43">
        <v>5.6</v>
      </c>
      <c r="G166" s="84">
        <v>0</v>
      </c>
      <c r="H166" s="114">
        <f t="shared" si="0"/>
        <v>0</v>
      </c>
      <c r="I166" s="114"/>
      <c r="J166" s="106"/>
      <c r="K166" s="106"/>
      <c r="L166" s="106"/>
      <c r="M166" s="106"/>
      <c r="N166" s="106"/>
      <c r="O166" s="106"/>
      <c r="P166" s="10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106"/>
      <c r="AC166" s="6"/>
      <c r="AD166" s="106"/>
      <c r="AE166" s="6"/>
      <c r="AF166" s="106"/>
      <c r="AG166" s="6"/>
      <c r="AH166" s="106"/>
      <c r="AI166" s="107"/>
      <c r="AJ166" s="5"/>
    </row>
    <row r="167" spans="1:36" ht="12" customHeight="1">
      <c r="A167" s="81">
        <v>33</v>
      </c>
      <c r="B167" s="81">
        <v>33</v>
      </c>
      <c r="C167" s="88" t="s">
        <v>432</v>
      </c>
      <c r="D167" s="82"/>
      <c r="E167" s="54"/>
      <c r="F167" s="43">
        <v>5.6</v>
      </c>
      <c r="G167" s="84">
        <v>0</v>
      </c>
      <c r="H167" s="114">
        <f t="shared" si="0"/>
        <v>0</v>
      </c>
      <c r="I167" s="114"/>
      <c r="J167" s="106"/>
      <c r="K167" s="106"/>
      <c r="L167" s="106"/>
      <c r="M167" s="106"/>
      <c r="N167" s="106"/>
      <c r="O167" s="106"/>
      <c r="P167" s="10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106"/>
      <c r="AC167" s="6"/>
      <c r="AD167" s="106"/>
      <c r="AE167" s="6"/>
      <c r="AF167" s="106"/>
      <c r="AG167" s="6"/>
      <c r="AH167" s="106"/>
      <c r="AI167" s="107"/>
      <c r="AJ167" s="5"/>
    </row>
    <row r="168" spans="1:36" ht="12" customHeight="1">
      <c r="A168" s="81">
        <v>34</v>
      </c>
      <c r="B168" s="81">
        <v>34</v>
      </c>
      <c r="C168" s="91" t="s">
        <v>196</v>
      </c>
      <c r="D168" s="91" t="s">
        <v>197</v>
      </c>
      <c r="E168" s="92" t="s">
        <v>70</v>
      </c>
      <c r="F168" s="43">
        <v>3</v>
      </c>
      <c r="G168" s="84">
        <v>0</v>
      </c>
      <c r="H168" s="114">
        <f t="shared" si="0"/>
        <v>0</v>
      </c>
      <c r="I168" s="114"/>
      <c r="J168" s="106"/>
      <c r="K168" s="106"/>
      <c r="L168" s="106"/>
      <c r="M168" s="106"/>
      <c r="N168" s="106"/>
      <c r="O168" s="106"/>
      <c r="P168" s="10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106"/>
      <c r="AC168" s="6"/>
      <c r="AD168" s="106"/>
      <c r="AE168" s="6"/>
      <c r="AF168" s="106"/>
      <c r="AG168" s="6"/>
      <c r="AH168" s="106"/>
      <c r="AI168" s="107"/>
      <c r="AJ168" s="5"/>
    </row>
    <row r="169" spans="1:36" ht="12" customHeight="1">
      <c r="A169" s="81">
        <v>35</v>
      </c>
      <c r="B169" s="81">
        <v>35</v>
      </c>
      <c r="C169" s="81" t="s">
        <v>116</v>
      </c>
      <c r="D169" s="81" t="s">
        <v>117</v>
      </c>
      <c r="E169" s="54" t="s">
        <v>64</v>
      </c>
      <c r="F169" s="43">
        <v>0</v>
      </c>
      <c r="G169" s="84">
        <v>0</v>
      </c>
      <c r="H169" s="114">
        <f t="shared" si="0"/>
        <v>0</v>
      </c>
      <c r="I169" s="114"/>
      <c r="J169" s="106"/>
      <c r="K169" s="106"/>
      <c r="L169" s="106"/>
      <c r="M169" s="106"/>
      <c r="N169" s="106"/>
      <c r="O169" s="106"/>
      <c r="P169" s="10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106"/>
      <c r="AC169" s="6"/>
      <c r="AD169" s="106"/>
      <c r="AE169" s="6"/>
      <c r="AF169" s="106"/>
      <c r="AG169" s="6"/>
      <c r="AH169" s="106"/>
      <c r="AI169" s="107"/>
      <c r="AJ169" s="5"/>
    </row>
    <row r="170" spans="1:36" ht="12" customHeight="1">
      <c r="A170" s="81">
        <v>36</v>
      </c>
      <c r="B170" s="81">
        <v>36</v>
      </c>
      <c r="C170" s="81" t="s">
        <v>152</v>
      </c>
      <c r="D170" s="81" t="s">
        <v>153</v>
      </c>
      <c r="E170" s="42" t="s">
        <v>154</v>
      </c>
      <c r="F170" s="43">
        <v>0</v>
      </c>
      <c r="G170" s="84">
        <v>0</v>
      </c>
      <c r="H170" s="114">
        <f t="shared" si="0"/>
        <v>0</v>
      </c>
      <c r="I170" s="114"/>
      <c r="J170" s="106"/>
      <c r="K170" s="106"/>
      <c r="L170" s="106"/>
      <c r="M170" s="106"/>
      <c r="N170" s="106"/>
      <c r="O170" s="106"/>
      <c r="P170" s="10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106"/>
      <c r="AC170" s="6"/>
      <c r="AD170" s="106"/>
      <c r="AE170" s="6"/>
      <c r="AF170" s="106"/>
      <c r="AG170" s="6"/>
      <c r="AH170" s="106"/>
      <c r="AI170" s="107"/>
      <c r="AJ170" s="5"/>
    </row>
    <row r="171" spans="1:36" ht="12" customHeight="1">
      <c r="A171" s="81">
        <v>37</v>
      </c>
      <c r="B171" s="81">
        <v>37</v>
      </c>
      <c r="C171" s="93" t="s">
        <v>158</v>
      </c>
      <c r="D171" s="82" t="s">
        <v>159</v>
      </c>
      <c r="E171" s="42" t="s">
        <v>157</v>
      </c>
      <c r="F171" s="43">
        <v>0</v>
      </c>
      <c r="G171" s="84">
        <v>0</v>
      </c>
      <c r="H171" s="114">
        <f t="shared" si="0"/>
        <v>0</v>
      </c>
      <c r="I171" s="114"/>
      <c r="J171" s="106"/>
      <c r="K171" s="106"/>
      <c r="L171" s="106"/>
      <c r="M171" s="106"/>
      <c r="N171" s="106"/>
      <c r="O171" s="106"/>
      <c r="P171" s="10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106"/>
      <c r="AC171" s="6"/>
      <c r="AD171" s="106"/>
      <c r="AE171" s="6"/>
      <c r="AF171" s="106"/>
      <c r="AG171" s="6"/>
      <c r="AH171" s="106"/>
      <c r="AI171" s="107"/>
      <c r="AJ171" s="5"/>
    </row>
    <row r="172" spans="1:36" ht="12" customHeight="1">
      <c r="A172" s="81">
        <v>38</v>
      </c>
      <c r="B172" s="81">
        <v>38</v>
      </c>
      <c r="C172" s="82" t="s">
        <v>170</v>
      </c>
      <c r="D172" s="82" t="s">
        <v>171</v>
      </c>
      <c r="E172" s="42" t="s">
        <v>157</v>
      </c>
      <c r="F172" s="43">
        <v>0</v>
      </c>
      <c r="G172" s="84">
        <v>0</v>
      </c>
      <c r="H172" s="114">
        <f t="shared" si="0"/>
        <v>0</v>
      </c>
      <c r="I172" s="114"/>
      <c r="J172" s="106"/>
      <c r="K172" s="106"/>
      <c r="L172" s="106"/>
      <c r="M172" s="106"/>
      <c r="N172" s="106"/>
      <c r="O172" s="106"/>
      <c r="P172" s="10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106"/>
      <c r="AC172" s="6"/>
      <c r="AD172" s="106"/>
      <c r="AE172" s="6"/>
      <c r="AF172" s="106"/>
      <c r="AG172" s="6"/>
      <c r="AH172" s="106"/>
      <c r="AI172" s="107"/>
      <c r="AJ172" s="5"/>
    </row>
    <row r="173" spans="1:36" ht="12" customHeight="1">
      <c r="A173" s="81">
        <v>39</v>
      </c>
      <c r="B173" s="81">
        <v>39</v>
      </c>
      <c r="C173" s="88" t="s">
        <v>204</v>
      </c>
      <c r="D173" s="82" t="s">
        <v>205</v>
      </c>
      <c r="E173" s="89" t="s">
        <v>157</v>
      </c>
      <c r="F173" s="43">
        <v>0</v>
      </c>
      <c r="G173" s="84">
        <v>0</v>
      </c>
      <c r="H173" s="114">
        <f t="shared" si="0"/>
        <v>0</v>
      </c>
      <c r="I173" s="114"/>
      <c r="J173" s="106"/>
      <c r="K173" s="106"/>
      <c r="L173" s="106"/>
      <c r="M173" s="106"/>
      <c r="N173" s="106"/>
      <c r="O173" s="106"/>
      <c r="P173" s="10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106"/>
      <c r="AC173" s="6"/>
      <c r="AD173" s="106"/>
      <c r="AE173" s="6"/>
      <c r="AF173" s="106"/>
      <c r="AG173" s="6"/>
      <c r="AH173" s="106"/>
      <c r="AI173" s="107"/>
      <c r="AJ173" s="5"/>
    </row>
    <row r="174" spans="1:36" ht="12" customHeight="1">
      <c r="A174" s="81">
        <v>40</v>
      </c>
      <c r="B174" s="81">
        <v>40</v>
      </c>
      <c r="C174" s="91" t="s">
        <v>260</v>
      </c>
      <c r="D174" s="91" t="s">
        <v>261</v>
      </c>
      <c r="E174" s="92" t="s">
        <v>168</v>
      </c>
      <c r="F174" s="43">
        <v>0</v>
      </c>
      <c r="G174" s="84">
        <v>0</v>
      </c>
      <c r="H174" s="114">
        <f t="shared" si="0"/>
        <v>0</v>
      </c>
      <c r="I174" s="114"/>
      <c r="J174" s="106"/>
      <c r="K174" s="106"/>
      <c r="L174" s="106"/>
      <c r="M174" s="106"/>
      <c r="N174" s="106"/>
      <c r="O174" s="106"/>
      <c r="P174" s="10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106"/>
      <c r="AC174" s="6"/>
      <c r="AD174" s="106"/>
      <c r="AE174" s="6"/>
      <c r="AF174" s="106"/>
      <c r="AG174" s="6"/>
      <c r="AH174" s="106"/>
      <c r="AI174" s="107"/>
      <c r="AJ174" s="5"/>
    </row>
    <row r="175" spans="1:36" ht="12" customHeight="1">
      <c r="A175" s="81">
        <v>41</v>
      </c>
      <c r="B175" s="81">
        <v>41</v>
      </c>
      <c r="C175" s="88" t="s">
        <v>123</v>
      </c>
      <c r="D175" s="82" t="s">
        <v>124</v>
      </c>
      <c r="E175" s="42" t="s">
        <v>64</v>
      </c>
      <c r="F175" s="43">
        <v>0</v>
      </c>
      <c r="G175" s="84">
        <v>0</v>
      </c>
      <c r="H175" s="114">
        <f t="shared" si="0"/>
        <v>0</v>
      </c>
      <c r="I175" s="114"/>
      <c r="J175" s="106"/>
      <c r="K175" s="106"/>
      <c r="L175" s="106"/>
      <c r="M175" s="106"/>
      <c r="N175" s="106"/>
      <c r="O175" s="106"/>
      <c r="P175" s="10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106"/>
      <c r="AC175" s="6"/>
      <c r="AD175" s="106"/>
      <c r="AE175" s="6"/>
      <c r="AF175" s="106"/>
      <c r="AG175" s="6"/>
      <c r="AH175" s="106"/>
      <c r="AI175" s="107"/>
      <c r="AJ175" s="5"/>
    </row>
    <row r="176" spans="1:36" ht="12" customHeight="1">
      <c r="A176" s="81">
        <v>42</v>
      </c>
      <c r="B176" s="81">
        <v>42</v>
      </c>
      <c r="C176" s="88" t="s">
        <v>141</v>
      </c>
      <c r="D176" s="82" t="s">
        <v>142</v>
      </c>
      <c r="E176" s="52" t="s">
        <v>67</v>
      </c>
      <c r="F176" s="43">
        <v>0</v>
      </c>
      <c r="G176" s="84">
        <v>0</v>
      </c>
      <c r="H176" s="114">
        <f t="shared" si="0"/>
        <v>0</v>
      </c>
      <c r="I176" s="114"/>
      <c r="J176" s="106"/>
      <c r="K176" s="106"/>
      <c r="L176" s="106"/>
      <c r="M176" s="106"/>
      <c r="N176" s="106"/>
      <c r="O176" s="106"/>
      <c r="P176" s="10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106"/>
      <c r="AC176" s="6"/>
      <c r="AD176" s="106"/>
      <c r="AE176" s="6"/>
      <c r="AF176" s="106"/>
      <c r="AG176" s="6"/>
      <c r="AH176" s="106"/>
      <c r="AI176" s="107"/>
      <c r="AJ176" s="5"/>
    </row>
    <row r="177" spans="1:36" ht="12" customHeight="1">
      <c r="A177" s="81">
        <v>43</v>
      </c>
      <c r="B177" s="81">
        <v>43</v>
      </c>
      <c r="C177" s="81" t="s">
        <v>148</v>
      </c>
      <c r="D177" s="82" t="s">
        <v>149</v>
      </c>
      <c r="E177" s="52" t="s">
        <v>120</v>
      </c>
      <c r="F177" s="43">
        <v>0</v>
      </c>
      <c r="G177" s="84">
        <v>0</v>
      </c>
      <c r="H177" s="114">
        <f t="shared" si="0"/>
        <v>0</v>
      </c>
      <c r="I177" s="114"/>
      <c r="J177" s="106"/>
      <c r="K177" s="106"/>
      <c r="L177" s="106"/>
      <c r="M177" s="106"/>
      <c r="N177" s="106"/>
      <c r="O177" s="106"/>
      <c r="P177" s="10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106"/>
      <c r="AC177" s="6"/>
      <c r="AD177" s="106"/>
      <c r="AE177" s="6"/>
      <c r="AF177" s="106"/>
      <c r="AG177" s="6"/>
      <c r="AH177" s="106"/>
      <c r="AI177" s="107"/>
      <c r="AJ177" s="5"/>
    </row>
    <row r="178" spans="1:36" ht="12" customHeight="1">
      <c r="A178" s="81">
        <v>44</v>
      </c>
      <c r="B178" s="81">
        <v>44</v>
      </c>
      <c r="C178" s="173" t="s">
        <v>150</v>
      </c>
      <c r="D178" s="81" t="s">
        <v>151</v>
      </c>
      <c r="E178" s="54" t="s">
        <v>67</v>
      </c>
      <c r="F178" s="43">
        <v>0</v>
      </c>
      <c r="G178" s="84">
        <v>0</v>
      </c>
      <c r="H178" s="114">
        <f t="shared" si="0"/>
        <v>0</v>
      </c>
      <c r="I178" s="114"/>
      <c r="J178" s="106"/>
      <c r="K178" s="106"/>
      <c r="L178" s="106"/>
      <c r="M178" s="106"/>
      <c r="N178" s="106"/>
      <c r="O178" s="106"/>
      <c r="P178" s="10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106"/>
      <c r="AC178" s="6"/>
      <c r="AD178" s="106"/>
      <c r="AE178" s="6"/>
      <c r="AF178" s="106"/>
      <c r="AG178" s="6"/>
      <c r="AH178" s="106"/>
      <c r="AI178" s="107"/>
      <c r="AJ178" s="5"/>
    </row>
    <row r="179" spans="1:36" ht="12" customHeight="1">
      <c r="A179" s="81">
        <v>45</v>
      </c>
      <c r="B179" s="81">
        <v>45</v>
      </c>
      <c r="C179" s="81" t="s">
        <v>169</v>
      </c>
      <c r="D179" s="81"/>
      <c r="E179" s="54"/>
      <c r="F179" s="43">
        <v>0</v>
      </c>
      <c r="G179" s="84">
        <v>0</v>
      </c>
      <c r="H179" s="114">
        <f t="shared" si="0"/>
        <v>0</v>
      </c>
      <c r="I179" s="114"/>
      <c r="J179" s="106"/>
      <c r="K179" s="106"/>
      <c r="L179" s="106"/>
      <c r="M179" s="106"/>
      <c r="N179" s="106"/>
      <c r="O179" s="106"/>
      <c r="P179" s="10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106"/>
      <c r="AC179" s="6"/>
      <c r="AD179" s="106"/>
      <c r="AE179" s="6"/>
      <c r="AF179" s="106"/>
      <c r="AG179" s="6"/>
      <c r="AH179" s="106"/>
      <c r="AI179" s="107"/>
      <c r="AJ179" s="5"/>
    </row>
    <row r="180" spans="1:36" ht="12" customHeight="1">
      <c r="A180" s="81">
        <v>46</v>
      </c>
      <c r="B180" s="81">
        <v>46</v>
      </c>
      <c r="C180" s="50" t="s">
        <v>172</v>
      </c>
      <c r="D180" s="50" t="s">
        <v>173</v>
      </c>
      <c r="E180" s="94" t="s">
        <v>67</v>
      </c>
      <c r="F180" s="43">
        <v>0</v>
      </c>
      <c r="G180" s="84">
        <v>0</v>
      </c>
      <c r="H180" s="114">
        <f t="shared" si="0"/>
        <v>0</v>
      </c>
      <c r="I180" s="114"/>
      <c r="J180" s="106"/>
      <c r="K180" s="106"/>
      <c r="L180" s="106"/>
      <c r="M180" s="106"/>
      <c r="N180" s="106"/>
      <c r="O180" s="106"/>
      <c r="P180" s="10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106"/>
      <c r="AC180" s="6"/>
      <c r="AD180" s="106"/>
      <c r="AE180" s="6"/>
      <c r="AF180" s="106"/>
      <c r="AG180" s="6"/>
      <c r="AH180" s="106"/>
      <c r="AI180" s="107"/>
      <c r="AJ180" s="5"/>
    </row>
    <row r="181" spans="1:36" ht="12" customHeight="1">
      <c r="A181" s="81">
        <v>47</v>
      </c>
      <c r="B181" s="81">
        <v>47</v>
      </c>
      <c r="C181" s="81" t="s">
        <v>174</v>
      </c>
      <c r="D181" s="81" t="s">
        <v>175</v>
      </c>
      <c r="E181" s="54" t="s">
        <v>70</v>
      </c>
      <c r="F181" s="43">
        <v>0</v>
      </c>
      <c r="G181" s="84">
        <v>0</v>
      </c>
      <c r="H181" s="114">
        <f t="shared" si="0"/>
        <v>0</v>
      </c>
      <c r="I181" s="114"/>
      <c r="J181" s="106"/>
      <c r="K181" s="106"/>
      <c r="L181" s="106"/>
      <c r="M181" s="106"/>
      <c r="N181" s="106"/>
      <c r="O181" s="106"/>
      <c r="P181" s="10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106"/>
      <c r="AC181" s="6"/>
      <c r="AD181" s="106"/>
      <c r="AE181" s="6"/>
      <c r="AF181" s="106"/>
      <c r="AG181" s="6"/>
      <c r="AH181" s="106"/>
      <c r="AI181" s="107"/>
      <c r="AJ181" s="5"/>
    </row>
    <row r="182" spans="1:36" ht="12" customHeight="1">
      <c r="A182" s="81">
        <v>48</v>
      </c>
      <c r="B182" s="81">
        <v>48</v>
      </c>
      <c r="C182" s="81" t="s">
        <v>176</v>
      </c>
      <c r="D182" s="82" t="s">
        <v>177</v>
      </c>
      <c r="E182" s="42" t="s">
        <v>70</v>
      </c>
      <c r="F182" s="43">
        <v>0</v>
      </c>
      <c r="G182" s="84">
        <v>0</v>
      </c>
      <c r="H182" s="114">
        <f t="shared" si="0"/>
        <v>0</v>
      </c>
      <c r="I182" s="114"/>
      <c r="J182" s="106"/>
      <c r="K182" s="106"/>
      <c r="L182" s="106"/>
      <c r="M182" s="106"/>
      <c r="N182" s="106"/>
      <c r="O182" s="106"/>
      <c r="P182" s="10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106"/>
      <c r="AC182" s="6"/>
      <c r="AD182" s="106"/>
      <c r="AE182" s="6"/>
      <c r="AF182" s="106"/>
      <c r="AG182" s="6"/>
      <c r="AH182" s="106"/>
      <c r="AI182" s="107"/>
      <c r="AJ182" s="5"/>
    </row>
    <row r="183" spans="1:36" ht="12" customHeight="1">
      <c r="A183" s="81">
        <v>49</v>
      </c>
      <c r="B183" s="81">
        <v>49</v>
      </c>
      <c r="C183" s="88" t="s">
        <v>180</v>
      </c>
      <c r="D183" s="82" t="s">
        <v>181</v>
      </c>
      <c r="E183" s="90" t="s">
        <v>168</v>
      </c>
      <c r="F183" s="43">
        <v>0</v>
      </c>
      <c r="G183" s="84">
        <v>0</v>
      </c>
      <c r="H183" s="114">
        <f t="shared" si="0"/>
        <v>0</v>
      </c>
      <c r="I183" s="114"/>
      <c r="J183" s="106"/>
      <c r="K183" s="106"/>
      <c r="L183" s="106"/>
      <c r="M183" s="106"/>
      <c r="N183" s="106"/>
      <c r="O183" s="106"/>
      <c r="P183" s="10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106"/>
      <c r="AC183" s="6"/>
      <c r="AD183" s="106"/>
      <c r="AE183" s="6"/>
      <c r="AF183" s="106"/>
      <c r="AG183" s="6"/>
      <c r="AH183" s="106"/>
      <c r="AI183" s="107"/>
      <c r="AJ183" s="5"/>
    </row>
    <row r="184" spans="1:36" ht="12" customHeight="1">
      <c r="A184" s="81">
        <v>50</v>
      </c>
      <c r="B184" s="81">
        <v>50</v>
      </c>
      <c r="C184" s="88" t="s">
        <v>182</v>
      </c>
      <c r="D184" s="82"/>
      <c r="E184" s="89" t="s">
        <v>168</v>
      </c>
      <c r="F184" s="43">
        <v>0</v>
      </c>
      <c r="G184" s="84">
        <v>0</v>
      </c>
      <c r="H184" s="114">
        <f t="shared" si="0"/>
        <v>0</v>
      </c>
      <c r="I184" s="114"/>
      <c r="J184" s="106"/>
      <c r="K184" s="106"/>
      <c r="L184" s="106"/>
      <c r="M184" s="106"/>
      <c r="N184" s="106"/>
      <c r="O184" s="106"/>
      <c r="P184" s="10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106"/>
      <c r="AC184" s="6"/>
      <c r="AD184" s="106"/>
      <c r="AE184" s="6"/>
      <c r="AF184" s="106"/>
      <c r="AG184" s="6"/>
      <c r="AH184" s="106"/>
      <c r="AI184" s="107"/>
      <c r="AJ184" s="5"/>
    </row>
    <row r="185" spans="1:36" ht="12" customHeight="1">
      <c r="A185" s="81">
        <v>51</v>
      </c>
      <c r="B185" s="81">
        <v>51</v>
      </c>
      <c r="C185" s="91" t="s">
        <v>183</v>
      </c>
      <c r="D185" s="91" t="s">
        <v>184</v>
      </c>
      <c r="E185" s="83" t="s">
        <v>168</v>
      </c>
      <c r="F185" s="43">
        <v>0</v>
      </c>
      <c r="G185" s="84">
        <v>0</v>
      </c>
      <c r="H185" s="114">
        <f t="shared" si="0"/>
        <v>0</v>
      </c>
      <c r="I185" s="114"/>
      <c r="J185" s="106"/>
      <c r="K185" s="106"/>
      <c r="L185" s="106"/>
      <c r="M185" s="106"/>
      <c r="N185" s="106"/>
      <c r="O185" s="106"/>
      <c r="P185" s="10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106"/>
      <c r="AC185" s="6"/>
      <c r="AD185" s="106"/>
      <c r="AE185" s="6"/>
      <c r="AF185" s="106"/>
      <c r="AG185" s="6"/>
      <c r="AH185" s="106"/>
      <c r="AI185" s="107"/>
      <c r="AJ185" s="5"/>
    </row>
    <row r="186" spans="1:36" ht="12" customHeight="1">
      <c r="A186" s="81">
        <v>52</v>
      </c>
      <c r="B186" s="81">
        <v>52</v>
      </c>
      <c r="C186" s="88" t="s">
        <v>185</v>
      </c>
      <c r="D186" s="82" t="s">
        <v>186</v>
      </c>
      <c r="E186" s="52" t="s">
        <v>64</v>
      </c>
      <c r="F186" s="43">
        <v>0</v>
      </c>
      <c r="G186" s="84">
        <v>0</v>
      </c>
      <c r="H186" s="114">
        <f t="shared" si="0"/>
        <v>0</v>
      </c>
      <c r="I186" s="114"/>
      <c r="J186" s="106"/>
      <c r="K186" s="106"/>
      <c r="L186" s="106"/>
      <c r="M186" s="106"/>
      <c r="N186" s="106"/>
      <c r="O186" s="106"/>
      <c r="P186" s="10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106"/>
      <c r="AC186" s="6"/>
      <c r="AD186" s="106"/>
      <c r="AE186" s="6"/>
      <c r="AF186" s="106"/>
      <c r="AG186" s="6"/>
      <c r="AH186" s="106"/>
      <c r="AI186" s="107"/>
      <c r="AJ186" s="5"/>
    </row>
    <row r="187" spans="1:36" ht="12" customHeight="1">
      <c r="A187" s="81">
        <v>53</v>
      </c>
      <c r="B187" s="81">
        <v>53</v>
      </c>
      <c r="C187" s="88" t="s">
        <v>187</v>
      </c>
      <c r="D187" s="82" t="s">
        <v>188</v>
      </c>
      <c r="E187" s="52" t="s">
        <v>73</v>
      </c>
      <c r="F187" s="43">
        <v>0</v>
      </c>
      <c r="G187" s="84">
        <v>0</v>
      </c>
      <c r="H187" s="114">
        <f t="shared" si="0"/>
        <v>0</v>
      </c>
      <c r="I187" s="114"/>
      <c r="J187" s="106"/>
      <c r="K187" s="106"/>
      <c r="L187" s="106"/>
      <c r="M187" s="106"/>
      <c r="N187" s="106"/>
      <c r="O187" s="106"/>
      <c r="P187" s="10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106"/>
      <c r="AC187" s="6"/>
      <c r="AD187" s="106"/>
      <c r="AE187" s="6"/>
      <c r="AF187" s="106"/>
      <c r="AG187" s="6"/>
      <c r="AH187" s="106"/>
      <c r="AI187" s="107"/>
      <c r="AJ187" s="5"/>
    </row>
    <row r="188" spans="1:36" ht="12" customHeight="1">
      <c r="A188" s="81">
        <v>54</v>
      </c>
      <c r="B188" s="81">
        <v>54</v>
      </c>
      <c r="C188" s="88" t="s">
        <v>189</v>
      </c>
      <c r="D188" s="82" t="s">
        <v>173</v>
      </c>
      <c r="E188" s="42" t="s">
        <v>101</v>
      </c>
      <c r="F188" s="43">
        <v>0</v>
      </c>
      <c r="G188" s="84">
        <v>0</v>
      </c>
      <c r="H188" s="114">
        <f t="shared" si="0"/>
        <v>0</v>
      </c>
      <c r="I188" s="114"/>
      <c r="J188" s="106"/>
      <c r="K188" s="106"/>
      <c r="L188" s="106"/>
      <c r="M188" s="106"/>
      <c r="N188" s="106"/>
      <c r="O188" s="106"/>
      <c r="P188" s="10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106"/>
      <c r="AC188" s="6"/>
      <c r="AD188" s="106"/>
      <c r="AE188" s="6"/>
      <c r="AF188" s="106"/>
      <c r="AG188" s="6"/>
      <c r="AH188" s="106"/>
      <c r="AI188" s="107"/>
      <c r="AJ188" s="5"/>
    </row>
    <row r="189" spans="1:36" ht="12" customHeight="1">
      <c r="A189" s="81">
        <v>55</v>
      </c>
      <c r="B189" s="81">
        <v>55</v>
      </c>
      <c r="C189" s="88" t="s">
        <v>190</v>
      </c>
      <c r="D189" s="82" t="s">
        <v>191</v>
      </c>
      <c r="E189" s="42" t="s">
        <v>101</v>
      </c>
      <c r="F189" s="43">
        <v>0</v>
      </c>
      <c r="G189" s="84">
        <v>0</v>
      </c>
      <c r="H189" s="114">
        <f t="shared" si="0"/>
        <v>0</v>
      </c>
      <c r="I189" s="114"/>
      <c r="J189" s="106"/>
      <c r="K189" s="106"/>
      <c r="L189" s="106"/>
      <c r="M189" s="106"/>
      <c r="N189" s="106"/>
      <c r="O189" s="106"/>
      <c r="P189" s="10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106"/>
      <c r="AC189" s="6"/>
      <c r="AD189" s="106"/>
      <c r="AE189" s="6"/>
      <c r="AF189" s="106"/>
      <c r="AG189" s="6"/>
      <c r="AH189" s="106"/>
      <c r="AI189" s="107"/>
      <c r="AJ189" s="5"/>
    </row>
    <row r="190" spans="1:36" ht="12" customHeight="1">
      <c r="A190" s="81">
        <v>56</v>
      </c>
      <c r="B190" s="81">
        <v>56</v>
      </c>
      <c r="C190" s="88" t="s">
        <v>192</v>
      </c>
      <c r="D190" s="82" t="s">
        <v>193</v>
      </c>
      <c r="E190" s="89" t="s">
        <v>101</v>
      </c>
      <c r="F190" s="43">
        <v>0</v>
      </c>
      <c r="G190" s="84">
        <v>0</v>
      </c>
      <c r="H190" s="114">
        <f t="shared" si="0"/>
        <v>0</v>
      </c>
      <c r="I190" s="114"/>
      <c r="J190" s="106"/>
      <c r="K190" s="106"/>
      <c r="L190" s="106"/>
      <c r="M190" s="106"/>
      <c r="N190" s="106"/>
      <c r="O190" s="106"/>
      <c r="P190" s="10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106"/>
      <c r="AC190" s="6"/>
      <c r="AD190" s="106"/>
      <c r="AE190" s="6"/>
      <c r="AF190" s="106"/>
      <c r="AG190" s="6"/>
      <c r="AH190" s="106"/>
      <c r="AI190" s="107"/>
      <c r="AJ190" s="5"/>
    </row>
    <row r="191" spans="1:36" ht="12" customHeight="1">
      <c r="A191" s="81">
        <v>57</v>
      </c>
      <c r="B191" s="81">
        <v>57</v>
      </c>
      <c r="C191" s="88" t="s">
        <v>194</v>
      </c>
      <c r="D191" s="82" t="s">
        <v>195</v>
      </c>
      <c r="E191" s="95" t="s">
        <v>101</v>
      </c>
      <c r="F191" s="43">
        <v>0</v>
      </c>
      <c r="G191" s="84">
        <v>0</v>
      </c>
      <c r="H191" s="114">
        <f t="shared" si="0"/>
        <v>0</v>
      </c>
      <c r="I191" s="114"/>
      <c r="J191" s="106"/>
      <c r="K191" s="106"/>
      <c r="L191" s="106"/>
      <c r="M191" s="106"/>
      <c r="N191" s="106"/>
      <c r="O191" s="106"/>
      <c r="P191" s="10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106"/>
      <c r="AC191" s="6"/>
      <c r="AD191" s="106"/>
      <c r="AE191" s="6"/>
      <c r="AF191" s="106"/>
      <c r="AG191" s="6"/>
      <c r="AH191" s="106"/>
      <c r="AI191" s="107"/>
      <c r="AJ191" s="5"/>
    </row>
    <row r="192" spans="1:36" ht="12" customHeight="1">
      <c r="A192" s="81">
        <v>58</v>
      </c>
      <c r="B192" s="81">
        <v>58</v>
      </c>
      <c r="C192" s="88" t="s">
        <v>200</v>
      </c>
      <c r="D192" s="82" t="s">
        <v>201</v>
      </c>
      <c r="E192" s="95" t="s">
        <v>84</v>
      </c>
      <c r="F192" s="43">
        <v>0</v>
      </c>
      <c r="G192" s="84">
        <v>0</v>
      </c>
      <c r="H192" s="114">
        <f t="shared" si="0"/>
        <v>0</v>
      </c>
      <c r="I192" s="114"/>
      <c r="J192" s="106"/>
      <c r="K192" s="106"/>
      <c r="L192" s="106"/>
      <c r="M192" s="106"/>
      <c r="N192" s="106"/>
      <c r="O192" s="106"/>
      <c r="P192" s="10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106"/>
      <c r="AC192" s="6"/>
      <c r="AD192" s="106"/>
      <c r="AE192" s="6"/>
      <c r="AF192" s="106"/>
      <c r="AG192" s="6"/>
      <c r="AH192" s="106"/>
      <c r="AI192" s="107"/>
      <c r="AJ192" s="5"/>
    </row>
    <row r="193" spans="1:36" ht="12" customHeight="1">
      <c r="A193" s="81">
        <v>59</v>
      </c>
      <c r="B193" s="81">
        <v>59</v>
      </c>
      <c r="C193" s="88" t="s">
        <v>202</v>
      </c>
      <c r="D193" s="82" t="s">
        <v>203</v>
      </c>
      <c r="E193" s="53" t="s">
        <v>67</v>
      </c>
      <c r="F193" s="43">
        <v>0</v>
      </c>
      <c r="G193" s="84">
        <v>0</v>
      </c>
      <c r="H193" s="114">
        <f t="shared" si="0"/>
        <v>0</v>
      </c>
      <c r="I193" s="114"/>
      <c r="J193" s="106"/>
      <c r="K193" s="106"/>
      <c r="L193" s="106"/>
      <c r="M193" s="106"/>
      <c r="N193" s="106"/>
      <c r="O193" s="106"/>
      <c r="P193" s="10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106"/>
      <c r="AC193" s="6"/>
      <c r="AD193" s="106"/>
      <c r="AE193" s="6"/>
      <c r="AF193" s="106"/>
      <c r="AG193" s="6"/>
      <c r="AH193" s="106"/>
      <c r="AI193" s="107"/>
      <c r="AJ193" s="5"/>
    </row>
    <row r="194" spans="1:36" ht="12" customHeight="1">
      <c r="A194" s="81">
        <v>60</v>
      </c>
      <c r="B194" s="81">
        <v>60</v>
      </c>
      <c r="C194" s="88" t="s">
        <v>206</v>
      </c>
      <c r="D194" s="82" t="s">
        <v>207</v>
      </c>
      <c r="E194" s="42" t="s">
        <v>64</v>
      </c>
      <c r="F194" s="43">
        <v>0</v>
      </c>
      <c r="G194" s="84">
        <v>0</v>
      </c>
      <c r="H194" s="114">
        <f t="shared" si="0"/>
        <v>0</v>
      </c>
      <c r="I194" s="114"/>
      <c r="J194" s="106"/>
      <c r="K194" s="106"/>
      <c r="L194" s="106"/>
      <c r="M194" s="106"/>
      <c r="N194" s="106"/>
      <c r="O194" s="106"/>
      <c r="P194" s="10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106"/>
      <c r="AC194" s="6"/>
      <c r="AD194" s="106"/>
      <c r="AE194" s="6"/>
      <c r="AF194" s="106"/>
      <c r="AG194" s="6"/>
      <c r="AH194" s="106"/>
      <c r="AI194" s="107"/>
      <c r="AJ194" s="5"/>
    </row>
    <row r="195" spans="1:36" ht="12" customHeight="1">
      <c r="A195" s="81">
        <v>61</v>
      </c>
      <c r="B195" s="81">
        <v>61</v>
      </c>
      <c r="C195" s="88" t="s">
        <v>208</v>
      </c>
      <c r="D195" s="82" t="s">
        <v>209</v>
      </c>
      <c r="E195" s="92" t="s">
        <v>64</v>
      </c>
      <c r="F195" s="43">
        <v>0</v>
      </c>
      <c r="G195" s="84">
        <v>0</v>
      </c>
      <c r="H195" s="114">
        <f t="shared" si="0"/>
        <v>0</v>
      </c>
      <c r="I195" s="114"/>
      <c r="J195" s="106"/>
      <c r="K195" s="106"/>
      <c r="L195" s="106"/>
      <c r="M195" s="106"/>
      <c r="N195" s="106"/>
      <c r="O195" s="106"/>
      <c r="P195" s="10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106"/>
      <c r="AC195" s="6"/>
      <c r="AD195" s="106"/>
      <c r="AE195" s="6"/>
      <c r="AF195" s="106"/>
      <c r="AG195" s="6"/>
      <c r="AH195" s="106"/>
      <c r="AI195" s="107"/>
      <c r="AJ195" s="5"/>
    </row>
    <row r="196" spans="1:36" ht="12" customHeight="1">
      <c r="A196" s="81">
        <v>62</v>
      </c>
      <c r="B196" s="81">
        <v>62</v>
      </c>
      <c r="C196" s="88" t="s">
        <v>210</v>
      </c>
      <c r="D196" s="82" t="s">
        <v>211</v>
      </c>
      <c r="E196" s="83" t="s">
        <v>64</v>
      </c>
      <c r="F196" s="43">
        <v>0</v>
      </c>
      <c r="G196" s="84">
        <v>0</v>
      </c>
      <c r="H196" s="114">
        <f t="shared" si="0"/>
        <v>0</v>
      </c>
      <c r="I196" s="114"/>
      <c r="J196" s="106"/>
      <c r="K196" s="106"/>
      <c r="L196" s="106"/>
      <c r="M196" s="106"/>
      <c r="N196" s="106"/>
      <c r="O196" s="106"/>
      <c r="P196" s="10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106"/>
      <c r="AC196" s="6"/>
      <c r="AD196" s="106"/>
      <c r="AE196" s="6"/>
      <c r="AF196" s="106"/>
      <c r="AG196" s="6"/>
      <c r="AH196" s="106"/>
      <c r="AI196" s="107"/>
      <c r="AJ196" s="5"/>
    </row>
    <row r="197" spans="1:36" ht="12" customHeight="1">
      <c r="A197" s="81">
        <v>63</v>
      </c>
      <c r="B197" s="81">
        <v>63</v>
      </c>
      <c r="C197" s="50" t="s">
        <v>212</v>
      </c>
      <c r="D197" s="50" t="s">
        <v>213</v>
      </c>
      <c r="E197" s="53" t="s">
        <v>64</v>
      </c>
      <c r="F197" s="43">
        <v>0</v>
      </c>
      <c r="G197" s="84">
        <v>0</v>
      </c>
      <c r="H197" s="114">
        <f t="shared" si="0"/>
        <v>0</v>
      </c>
      <c r="I197" s="114"/>
      <c r="J197" s="106"/>
      <c r="K197" s="106"/>
      <c r="L197" s="106"/>
      <c r="M197" s="106"/>
      <c r="N197" s="106"/>
      <c r="O197" s="106"/>
      <c r="P197" s="10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106"/>
      <c r="AC197" s="6"/>
      <c r="AD197" s="106"/>
      <c r="AE197" s="6"/>
      <c r="AF197" s="106"/>
      <c r="AG197" s="6"/>
      <c r="AH197" s="106"/>
      <c r="AI197" s="107"/>
      <c r="AJ197" s="5"/>
    </row>
    <row r="198" spans="1:36" ht="12" customHeight="1">
      <c r="A198" s="81">
        <v>64</v>
      </c>
      <c r="B198" s="81">
        <v>64</v>
      </c>
      <c r="C198" s="96" t="s">
        <v>214</v>
      </c>
      <c r="D198" s="81" t="s">
        <v>215</v>
      </c>
      <c r="E198" s="92" t="s">
        <v>77</v>
      </c>
      <c r="F198" s="43">
        <v>0</v>
      </c>
      <c r="G198" s="84">
        <v>0</v>
      </c>
      <c r="H198" s="114">
        <f t="shared" si="0"/>
        <v>0</v>
      </c>
      <c r="I198" s="114"/>
      <c r="J198" s="106"/>
      <c r="K198" s="106"/>
      <c r="L198" s="106"/>
      <c r="M198" s="106"/>
      <c r="N198" s="106"/>
      <c r="O198" s="106"/>
      <c r="P198" s="10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106"/>
      <c r="AC198" s="6"/>
      <c r="AD198" s="106"/>
      <c r="AE198" s="6"/>
      <c r="AF198" s="106"/>
      <c r="AG198" s="6"/>
      <c r="AH198" s="106"/>
      <c r="AI198" s="107"/>
      <c r="AJ198" s="5"/>
    </row>
    <row r="199" spans="1:36" ht="12" customHeight="1">
      <c r="A199" s="81">
        <v>65</v>
      </c>
      <c r="B199" s="81">
        <v>65</v>
      </c>
      <c r="C199" s="88" t="s">
        <v>216</v>
      </c>
      <c r="D199" s="82" t="s">
        <v>217</v>
      </c>
      <c r="E199" s="90" t="s">
        <v>98</v>
      </c>
      <c r="F199" s="43">
        <v>0</v>
      </c>
      <c r="G199" s="84">
        <v>0</v>
      </c>
      <c r="H199" s="114">
        <f t="shared" si="0"/>
        <v>0</v>
      </c>
      <c r="I199" s="114"/>
      <c r="J199" s="106"/>
      <c r="K199" s="106"/>
      <c r="L199" s="106"/>
      <c r="M199" s="106"/>
      <c r="N199" s="106"/>
      <c r="O199" s="106"/>
      <c r="P199" s="10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106"/>
      <c r="AC199" s="6"/>
      <c r="AD199" s="106"/>
      <c r="AE199" s="6"/>
      <c r="AF199" s="106"/>
      <c r="AG199" s="6"/>
      <c r="AH199" s="106"/>
      <c r="AI199" s="107"/>
      <c r="AJ199" s="5"/>
    </row>
    <row r="200" spans="1:36" ht="12" customHeight="1">
      <c r="A200" s="81">
        <v>66</v>
      </c>
      <c r="B200" s="81">
        <v>66</v>
      </c>
      <c r="C200" s="88" t="s">
        <v>218</v>
      </c>
      <c r="D200" s="82" t="s">
        <v>219</v>
      </c>
      <c r="E200" s="90" t="s">
        <v>98</v>
      </c>
      <c r="F200" s="43">
        <v>0</v>
      </c>
      <c r="G200" s="84">
        <v>0</v>
      </c>
      <c r="H200" s="114">
        <f t="shared" si="0"/>
        <v>0</v>
      </c>
      <c r="I200" s="114"/>
      <c r="J200" s="106"/>
      <c r="K200" s="106"/>
      <c r="L200" s="106"/>
      <c r="M200" s="106"/>
      <c r="N200" s="106"/>
      <c r="O200" s="106"/>
      <c r="P200" s="10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106"/>
      <c r="AC200" s="6"/>
      <c r="AD200" s="106"/>
      <c r="AE200" s="6"/>
      <c r="AF200" s="106"/>
      <c r="AG200" s="6"/>
      <c r="AH200" s="106"/>
      <c r="AI200" s="107"/>
      <c r="AJ200" s="5"/>
    </row>
    <row r="201" spans="1:36" ht="12" customHeight="1">
      <c r="A201" s="81">
        <v>67</v>
      </c>
      <c r="B201" s="81">
        <v>67</v>
      </c>
      <c r="C201" s="88" t="s">
        <v>220</v>
      </c>
      <c r="D201" s="82" t="s">
        <v>221</v>
      </c>
      <c r="E201" s="83" t="s">
        <v>73</v>
      </c>
      <c r="F201" s="43">
        <v>0</v>
      </c>
      <c r="G201" s="84">
        <v>0</v>
      </c>
      <c r="H201" s="114">
        <f t="shared" si="0"/>
        <v>0</v>
      </c>
      <c r="I201" s="114"/>
      <c r="J201" s="106"/>
      <c r="K201" s="106"/>
      <c r="L201" s="106"/>
      <c r="M201" s="106"/>
      <c r="N201" s="106"/>
      <c r="O201" s="106"/>
      <c r="P201" s="10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106"/>
      <c r="AC201" s="6"/>
      <c r="AD201" s="106"/>
      <c r="AE201" s="6"/>
      <c r="AF201" s="106"/>
      <c r="AG201" s="6"/>
      <c r="AH201" s="106"/>
      <c r="AI201" s="107"/>
      <c r="AJ201" s="5"/>
    </row>
    <row r="202" spans="1:36" ht="12" customHeight="1">
      <c r="A202" s="81">
        <v>68</v>
      </c>
      <c r="B202" s="81">
        <v>68</v>
      </c>
      <c r="C202" s="82" t="s">
        <v>222</v>
      </c>
      <c r="D202" s="82" t="s">
        <v>223</v>
      </c>
      <c r="E202" s="95" t="s">
        <v>70</v>
      </c>
      <c r="F202" s="43">
        <v>0</v>
      </c>
      <c r="G202" s="84">
        <v>0</v>
      </c>
      <c r="H202" s="114">
        <f t="shared" si="0"/>
        <v>0</v>
      </c>
      <c r="I202" s="114"/>
      <c r="J202" s="106"/>
      <c r="K202" s="106"/>
      <c r="L202" s="106"/>
      <c r="M202" s="106"/>
      <c r="N202" s="106"/>
      <c r="O202" s="106"/>
      <c r="P202" s="10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106"/>
      <c r="AC202" s="6"/>
      <c r="AD202" s="106"/>
      <c r="AE202" s="6"/>
      <c r="AF202" s="106"/>
      <c r="AG202" s="6"/>
      <c r="AH202" s="106"/>
      <c r="AI202" s="107"/>
      <c r="AJ202" s="5"/>
    </row>
    <row r="203" spans="1:36" ht="12" customHeight="1">
      <c r="A203" s="81">
        <v>69</v>
      </c>
      <c r="B203" s="81">
        <v>69</v>
      </c>
      <c r="C203" s="88" t="s">
        <v>224</v>
      </c>
      <c r="D203" s="82" t="s">
        <v>225</v>
      </c>
      <c r="E203" s="90" t="s">
        <v>67</v>
      </c>
      <c r="F203" s="43">
        <v>0</v>
      </c>
      <c r="G203" s="84">
        <v>0</v>
      </c>
      <c r="H203" s="114">
        <f t="shared" si="0"/>
        <v>0</v>
      </c>
      <c r="I203" s="114"/>
      <c r="J203" s="106"/>
      <c r="K203" s="106"/>
      <c r="L203" s="106"/>
      <c r="M203" s="106"/>
      <c r="N203" s="106"/>
      <c r="O203" s="106"/>
      <c r="P203" s="10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106"/>
      <c r="AC203" s="6"/>
      <c r="AD203" s="106"/>
      <c r="AE203" s="6"/>
      <c r="AF203" s="106"/>
      <c r="AG203" s="6"/>
      <c r="AH203" s="106"/>
      <c r="AI203" s="107"/>
      <c r="AJ203" s="5"/>
    </row>
    <row r="204" spans="1:36" ht="12" customHeight="1">
      <c r="A204" s="81">
        <v>70</v>
      </c>
      <c r="B204" s="81">
        <v>70</v>
      </c>
      <c r="C204" s="81" t="s">
        <v>226</v>
      </c>
      <c r="D204" s="82" t="s">
        <v>227</v>
      </c>
      <c r="E204" s="54" t="s">
        <v>98</v>
      </c>
      <c r="F204" s="43">
        <v>0</v>
      </c>
      <c r="G204" s="84">
        <v>0</v>
      </c>
      <c r="H204" s="114">
        <f t="shared" si="0"/>
        <v>0</v>
      </c>
      <c r="I204" s="114"/>
      <c r="J204" s="106"/>
      <c r="K204" s="106"/>
      <c r="L204" s="106"/>
      <c r="M204" s="106"/>
      <c r="N204" s="106"/>
      <c r="O204" s="106"/>
      <c r="P204" s="10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106"/>
      <c r="AC204" s="6"/>
      <c r="AD204" s="106"/>
      <c r="AE204" s="6"/>
      <c r="AF204" s="106"/>
      <c r="AG204" s="6"/>
      <c r="AH204" s="106"/>
      <c r="AI204" s="107"/>
      <c r="AJ204" s="5"/>
    </row>
    <row r="205" spans="1:36" ht="12" customHeight="1">
      <c r="A205" s="81">
        <v>71</v>
      </c>
      <c r="B205" s="81">
        <v>71</v>
      </c>
      <c r="C205" s="88" t="s">
        <v>228</v>
      </c>
      <c r="D205" s="82" t="s">
        <v>229</v>
      </c>
      <c r="E205" s="51" t="s">
        <v>98</v>
      </c>
      <c r="F205" s="43">
        <v>0</v>
      </c>
      <c r="G205" s="84">
        <v>0</v>
      </c>
      <c r="H205" s="114">
        <f t="shared" si="0"/>
        <v>0</v>
      </c>
      <c r="I205" s="114"/>
      <c r="J205" s="106"/>
      <c r="K205" s="106"/>
      <c r="L205" s="106"/>
      <c r="M205" s="106"/>
      <c r="N205" s="106"/>
      <c r="O205" s="106"/>
      <c r="P205" s="10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106"/>
      <c r="AC205" s="6"/>
      <c r="AD205" s="106"/>
      <c r="AE205" s="6"/>
      <c r="AF205" s="106"/>
      <c r="AG205" s="6"/>
      <c r="AH205" s="106"/>
      <c r="AI205" s="107"/>
      <c r="AJ205" s="5"/>
    </row>
    <row r="206" spans="1:36" ht="12" customHeight="1">
      <c r="A206" s="81">
        <v>72</v>
      </c>
      <c r="B206" s="81">
        <v>72</v>
      </c>
      <c r="C206" s="88" t="s">
        <v>232</v>
      </c>
      <c r="D206" s="82" t="s">
        <v>233</v>
      </c>
      <c r="E206" s="42" t="s">
        <v>84</v>
      </c>
      <c r="F206" s="43">
        <v>0</v>
      </c>
      <c r="G206" s="84">
        <v>0</v>
      </c>
      <c r="H206" s="114">
        <f t="shared" si="0"/>
        <v>0</v>
      </c>
      <c r="I206" s="114"/>
      <c r="J206" s="106"/>
      <c r="K206" s="106"/>
      <c r="L206" s="106"/>
      <c r="M206" s="106"/>
      <c r="N206" s="106"/>
      <c r="O206" s="106"/>
      <c r="P206" s="10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106"/>
      <c r="AC206" s="6"/>
      <c r="AD206" s="106"/>
      <c r="AE206" s="6"/>
      <c r="AF206" s="106"/>
      <c r="AG206" s="6"/>
      <c r="AH206" s="106"/>
      <c r="AI206" s="107"/>
      <c r="AJ206" s="5"/>
    </row>
    <row r="207" spans="1:36" ht="12" customHeight="1">
      <c r="A207" s="81">
        <v>73</v>
      </c>
      <c r="B207" s="81">
        <v>73</v>
      </c>
      <c r="C207" s="88" t="s">
        <v>234</v>
      </c>
      <c r="D207" s="82" t="s">
        <v>235</v>
      </c>
      <c r="E207" s="42" t="s">
        <v>84</v>
      </c>
      <c r="F207" s="43">
        <v>0</v>
      </c>
      <c r="G207" s="84">
        <v>0</v>
      </c>
      <c r="H207" s="114">
        <f t="shared" si="0"/>
        <v>0</v>
      </c>
      <c r="I207" s="114"/>
      <c r="J207" s="106"/>
      <c r="K207" s="106"/>
      <c r="L207" s="106"/>
      <c r="M207" s="106"/>
      <c r="N207" s="106"/>
      <c r="O207" s="106"/>
      <c r="P207" s="10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106"/>
      <c r="AC207" s="6"/>
      <c r="AD207" s="106"/>
      <c r="AE207" s="6"/>
      <c r="AF207" s="106"/>
      <c r="AG207" s="6"/>
      <c r="AH207" s="106"/>
      <c r="AI207" s="107"/>
      <c r="AJ207" s="5"/>
    </row>
    <row r="208" spans="1:36" ht="12" customHeight="1">
      <c r="A208" s="81">
        <v>74</v>
      </c>
      <c r="B208" s="81">
        <v>74</v>
      </c>
      <c r="C208" s="88" t="s">
        <v>236</v>
      </c>
      <c r="D208" s="82" t="s">
        <v>237</v>
      </c>
      <c r="E208" s="42" t="s">
        <v>89</v>
      </c>
      <c r="F208" s="43">
        <v>0</v>
      </c>
      <c r="G208" s="84">
        <v>0</v>
      </c>
      <c r="H208" s="114">
        <f t="shared" si="0"/>
        <v>0</v>
      </c>
      <c r="I208" s="114"/>
      <c r="J208" s="106"/>
      <c r="K208" s="106"/>
      <c r="L208" s="106"/>
      <c r="M208" s="106"/>
      <c r="N208" s="106"/>
      <c r="O208" s="106"/>
      <c r="P208" s="10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106"/>
      <c r="AC208" s="6"/>
      <c r="AD208" s="106"/>
      <c r="AE208" s="6"/>
      <c r="AF208" s="106"/>
      <c r="AG208" s="6"/>
      <c r="AH208" s="106"/>
      <c r="AI208" s="107"/>
      <c r="AJ208" s="5"/>
    </row>
    <row r="209" spans="1:36" ht="12" customHeight="1">
      <c r="A209" s="81">
        <v>75</v>
      </c>
      <c r="B209" s="81">
        <v>75</v>
      </c>
      <c r="C209" s="88" t="s">
        <v>238</v>
      </c>
      <c r="D209" s="82" t="s">
        <v>239</v>
      </c>
      <c r="E209" s="92" t="s">
        <v>67</v>
      </c>
      <c r="F209" s="43">
        <v>0</v>
      </c>
      <c r="G209" s="84">
        <v>0</v>
      </c>
      <c r="H209" s="114">
        <f t="shared" si="0"/>
        <v>0</v>
      </c>
      <c r="I209" s="114"/>
      <c r="J209" s="106"/>
      <c r="K209" s="106"/>
      <c r="L209" s="106"/>
      <c r="M209" s="106"/>
      <c r="N209" s="106"/>
      <c r="O209" s="106"/>
      <c r="P209" s="10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106"/>
      <c r="AC209" s="6"/>
      <c r="AD209" s="106"/>
      <c r="AE209" s="6"/>
      <c r="AF209" s="106"/>
      <c r="AG209" s="6"/>
      <c r="AH209" s="106"/>
      <c r="AI209" s="107"/>
      <c r="AJ209" s="5"/>
    </row>
    <row r="210" spans="1:36" ht="12" customHeight="1">
      <c r="A210" s="81">
        <v>76</v>
      </c>
      <c r="B210" s="81">
        <v>76</v>
      </c>
      <c r="C210" s="88" t="s">
        <v>240</v>
      </c>
      <c r="D210" s="82" t="s">
        <v>241</v>
      </c>
      <c r="E210" s="42" t="s">
        <v>168</v>
      </c>
      <c r="F210" s="43">
        <v>0</v>
      </c>
      <c r="G210" s="84">
        <v>0</v>
      </c>
      <c r="H210" s="114">
        <f t="shared" si="0"/>
        <v>0</v>
      </c>
      <c r="I210" s="114"/>
      <c r="J210" s="106"/>
      <c r="K210" s="106"/>
      <c r="L210" s="106"/>
      <c r="M210" s="106"/>
      <c r="N210" s="106"/>
      <c r="O210" s="106"/>
      <c r="P210" s="10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106"/>
      <c r="AC210" s="6"/>
      <c r="AD210" s="106"/>
      <c r="AE210" s="6"/>
      <c r="AF210" s="106"/>
      <c r="AG210" s="6"/>
      <c r="AH210" s="106"/>
      <c r="AI210" s="107"/>
      <c r="AJ210" s="5"/>
    </row>
    <row r="211" spans="1:36" ht="12" customHeight="1">
      <c r="A211" s="81">
        <v>77</v>
      </c>
      <c r="B211" s="81">
        <v>77</v>
      </c>
      <c r="C211" s="88" t="s">
        <v>242</v>
      </c>
      <c r="D211" s="82" t="s">
        <v>243</v>
      </c>
      <c r="E211" s="83" t="s">
        <v>168</v>
      </c>
      <c r="F211" s="43">
        <v>0</v>
      </c>
      <c r="G211" s="84">
        <v>0</v>
      </c>
      <c r="H211" s="114">
        <f t="shared" si="0"/>
        <v>0</v>
      </c>
      <c r="I211" s="114"/>
      <c r="J211" s="106"/>
      <c r="K211" s="106"/>
      <c r="L211" s="106"/>
      <c r="M211" s="106"/>
      <c r="N211" s="106"/>
      <c r="O211" s="106"/>
      <c r="P211" s="10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106"/>
      <c r="AC211" s="6"/>
      <c r="AD211" s="106"/>
      <c r="AE211" s="6"/>
      <c r="AF211" s="106"/>
      <c r="AG211" s="6"/>
      <c r="AH211" s="106"/>
      <c r="AI211" s="107"/>
      <c r="AJ211" s="5"/>
    </row>
    <row r="212" spans="1:36" ht="12" customHeight="1">
      <c r="A212" s="81">
        <v>78</v>
      </c>
      <c r="B212" s="81">
        <v>78</v>
      </c>
      <c r="C212" s="88" t="s">
        <v>244</v>
      </c>
      <c r="D212" s="82" t="s">
        <v>245</v>
      </c>
      <c r="E212" s="89" t="s">
        <v>101</v>
      </c>
      <c r="F212" s="43">
        <v>0</v>
      </c>
      <c r="G212" s="84">
        <v>0</v>
      </c>
      <c r="H212" s="114">
        <f t="shared" si="0"/>
        <v>0</v>
      </c>
      <c r="I212" s="114"/>
      <c r="J212" s="106"/>
      <c r="K212" s="106"/>
      <c r="L212" s="106"/>
      <c r="M212" s="106"/>
      <c r="N212" s="106"/>
      <c r="O212" s="106"/>
      <c r="P212" s="10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106"/>
      <c r="AC212" s="6"/>
      <c r="AD212" s="106"/>
      <c r="AE212" s="6"/>
      <c r="AF212" s="106"/>
      <c r="AG212" s="6"/>
      <c r="AH212" s="106"/>
      <c r="AI212" s="107"/>
      <c r="AJ212" s="5"/>
    </row>
    <row r="213" spans="1:36" ht="12" customHeight="1">
      <c r="A213" s="81">
        <v>79</v>
      </c>
      <c r="B213" s="81">
        <v>79</v>
      </c>
      <c r="C213" s="82" t="s">
        <v>246</v>
      </c>
      <c r="D213" s="82" t="s">
        <v>247</v>
      </c>
      <c r="E213" s="53" t="s">
        <v>77</v>
      </c>
      <c r="F213" s="43">
        <v>0</v>
      </c>
      <c r="G213" s="84">
        <v>0</v>
      </c>
      <c r="H213" s="114">
        <f t="shared" si="0"/>
        <v>0</v>
      </c>
      <c r="I213" s="114"/>
      <c r="J213" s="106"/>
      <c r="K213" s="106"/>
      <c r="L213" s="106"/>
      <c r="M213" s="106"/>
      <c r="N213" s="106"/>
      <c r="O213" s="106"/>
      <c r="P213" s="10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106"/>
      <c r="AC213" s="6"/>
      <c r="AD213" s="106"/>
      <c r="AE213" s="6"/>
      <c r="AF213" s="106"/>
      <c r="AG213" s="6"/>
      <c r="AH213" s="106"/>
      <c r="AI213" s="107"/>
      <c r="AJ213" s="5"/>
    </row>
    <row r="214" spans="1:36" ht="12" customHeight="1">
      <c r="A214" s="81">
        <v>80</v>
      </c>
      <c r="B214" s="81">
        <v>80</v>
      </c>
      <c r="C214" s="88" t="s">
        <v>248</v>
      </c>
      <c r="D214" s="82" t="s">
        <v>249</v>
      </c>
      <c r="E214" s="92" t="s">
        <v>70</v>
      </c>
      <c r="F214" s="43">
        <v>0</v>
      </c>
      <c r="G214" s="84">
        <v>0</v>
      </c>
      <c r="H214" s="114">
        <f t="shared" si="0"/>
        <v>0</v>
      </c>
      <c r="I214" s="114"/>
      <c r="J214" s="106"/>
      <c r="K214" s="106"/>
      <c r="L214" s="106"/>
      <c r="M214" s="106"/>
      <c r="N214" s="106"/>
      <c r="O214" s="106"/>
      <c r="P214" s="10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106"/>
      <c r="AC214" s="6"/>
      <c r="AD214" s="106"/>
      <c r="AE214" s="6"/>
      <c r="AF214" s="106"/>
      <c r="AG214" s="6"/>
      <c r="AH214" s="106"/>
      <c r="AI214" s="107"/>
      <c r="AJ214" s="5"/>
    </row>
    <row r="215" spans="1:36" ht="12" customHeight="1">
      <c r="A215" s="81">
        <v>81</v>
      </c>
      <c r="B215" s="81">
        <v>81</v>
      </c>
      <c r="C215" s="88" t="s">
        <v>250</v>
      </c>
      <c r="D215" s="82" t="s">
        <v>251</v>
      </c>
      <c r="E215" s="92" t="s">
        <v>84</v>
      </c>
      <c r="F215" s="43">
        <v>0</v>
      </c>
      <c r="G215" s="84">
        <v>0</v>
      </c>
      <c r="H215" s="114">
        <f t="shared" si="0"/>
        <v>0</v>
      </c>
      <c r="I215" s="114"/>
      <c r="J215" s="106"/>
      <c r="K215" s="106"/>
      <c r="L215" s="106"/>
      <c r="M215" s="106"/>
      <c r="N215" s="106"/>
      <c r="O215" s="106"/>
      <c r="P215" s="10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106"/>
      <c r="AC215" s="6"/>
      <c r="AD215" s="106"/>
      <c r="AE215" s="6"/>
      <c r="AF215" s="106"/>
      <c r="AG215" s="6"/>
      <c r="AH215" s="106"/>
      <c r="AI215" s="107"/>
      <c r="AJ215" s="5"/>
    </row>
    <row r="216" spans="1:36" ht="12" customHeight="1">
      <c r="A216" s="81">
        <v>82</v>
      </c>
      <c r="B216" s="81">
        <v>82</v>
      </c>
      <c r="C216" s="88" t="s">
        <v>252</v>
      </c>
      <c r="D216" s="82" t="s">
        <v>253</v>
      </c>
      <c r="E216" s="54" t="s">
        <v>70</v>
      </c>
      <c r="F216" s="43">
        <v>0</v>
      </c>
      <c r="G216" s="84">
        <v>0</v>
      </c>
      <c r="H216" s="114">
        <f t="shared" si="0"/>
        <v>0</v>
      </c>
      <c r="I216" s="114"/>
      <c r="J216" s="106"/>
      <c r="K216" s="106"/>
      <c r="L216" s="106"/>
      <c r="M216" s="106"/>
      <c r="N216" s="106"/>
      <c r="O216" s="106"/>
      <c r="P216" s="10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106"/>
      <c r="AC216" s="6"/>
      <c r="AD216" s="106"/>
      <c r="AE216" s="6"/>
      <c r="AF216" s="106"/>
      <c r="AG216" s="6"/>
      <c r="AH216" s="106"/>
      <c r="AI216" s="107"/>
      <c r="AJ216" s="5"/>
    </row>
    <row r="217" spans="1:36" ht="12" customHeight="1">
      <c r="A217" s="81">
        <v>83</v>
      </c>
      <c r="B217" s="81">
        <v>83</v>
      </c>
      <c r="C217" s="88" t="s">
        <v>254</v>
      </c>
      <c r="D217" s="82" t="s">
        <v>255</v>
      </c>
      <c r="E217" s="92" t="s">
        <v>168</v>
      </c>
      <c r="F217" s="43">
        <v>0</v>
      </c>
      <c r="G217" s="84">
        <v>0</v>
      </c>
      <c r="H217" s="114">
        <f t="shared" si="0"/>
        <v>0</v>
      </c>
      <c r="I217" s="114"/>
      <c r="J217" s="106"/>
      <c r="K217" s="106"/>
      <c r="L217" s="106"/>
      <c r="M217" s="106"/>
      <c r="N217" s="106"/>
      <c r="O217" s="106"/>
      <c r="P217" s="10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106"/>
      <c r="AC217" s="6"/>
      <c r="AD217" s="106"/>
      <c r="AE217" s="6"/>
      <c r="AF217" s="106"/>
      <c r="AG217" s="6"/>
      <c r="AH217" s="106"/>
      <c r="AI217" s="107"/>
      <c r="AJ217" s="5"/>
    </row>
    <row r="218" spans="1:36" ht="12" customHeight="1">
      <c r="A218" s="81">
        <v>84</v>
      </c>
      <c r="B218" s="81">
        <v>84</v>
      </c>
      <c r="C218" s="88" t="s">
        <v>258</v>
      </c>
      <c r="D218" s="82" t="s">
        <v>259</v>
      </c>
      <c r="E218" s="92" t="s">
        <v>67</v>
      </c>
      <c r="F218" s="43">
        <v>0</v>
      </c>
      <c r="G218" s="84">
        <v>0</v>
      </c>
      <c r="H218" s="114">
        <f t="shared" si="0"/>
        <v>0</v>
      </c>
      <c r="I218" s="114"/>
      <c r="J218" s="106"/>
      <c r="K218" s="106"/>
      <c r="L218" s="106"/>
      <c r="M218" s="106"/>
      <c r="N218" s="106"/>
      <c r="O218" s="106"/>
      <c r="P218" s="10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106"/>
      <c r="AC218" s="6"/>
      <c r="AD218" s="106"/>
      <c r="AE218" s="6"/>
      <c r="AF218" s="106"/>
      <c r="AG218" s="6"/>
      <c r="AH218" s="106"/>
      <c r="AI218" s="107"/>
      <c r="AJ218" s="5"/>
    </row>
    <row r="219" spans="1:36" ht="12" customHeight="1">
      <c r="A219" s="81">
        <v>85</v>
      </c>
      <c r="B219" s="81">
        <v>85</v>
      </c>
      <c r="C219" s="88" t="s">
        <v>262</v>
      </c>
      <c r="D219" s="82" t="s">
        <v>263</v>
      </c>
      <c r="E219" s="92" t="s">
        <v>77</v>
      </c>
      <c r="F219" s="43">
        <v>0</v>
      </c>
      <c r="G219" s="84">
        <v>0</v>
      </c>
      <c r="H219" s="114">
        <f t="shared" si="0"/>
        <v>0</v>
      </c>
      <c r="I219" s="101"/>
      <c r="J219" s="106"/>
      <c r="K219" s="106"/>
      <c r="L219" s="106"/>
      <c r="M219" s="106"/>
      <c r="N219" s="106"/>
      <c r="O219" s="106"/>
      <c r="P219" s="10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106"/>
      <c r="AC219" s="6"/>
      <c r="AD219" s="106"/>
      <c r="AE219" s="6"/>
      <c r="AF219" s="106"/>
      <c r="AG219" s="6"/>
      <c r="AH219" s="106"/>
      <c r="AI219" s="107"/>
      <c r="AJ219" s="5"/>
    </row>
    <row r="220" spans="1:36" ht="12" customHeight="1">
      <c r="A220" s="81">
        <v>86</v>
      </c>
      <c r="B220" s="81">
        <v>86</v>
      </c>
      <c r="C220" s="88" t="s">
        <v>267</v>
      </c>
      <c r="D220" s="82" t="s">
        <v>268</v>
      </c>
      <c r="E220" s="92" t="s">
        <v>110</v>
      </c>
      <c r="F220" s="43">
        <v>0</v>
      </c>
      <c r="G220" s="84">
        <v>0</v>
      </c>
      <c r="H220" s="114">
        <f t="shared" si="0"/>
        <v>0</v>
      </c>
      <c r="I220" s="101"/>
      <c r="J220" s="106"/>
      <c r="K220" s="106"/>
      <c r="L220" s="106"/>
      <c r="M220" s="106"/>
      <c r="N220" s="106"/>
      <c r="O220" s="106"/>
      <c r="P220" s="10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106"/>
      <c r="AC220" s="6"/>
      <c r="AD220" s="106"/>
      <c r="AE220" s="6"/>
      <c r="AF220" s="106"/>
      <c r="AG220" s="6"/>
      <c r="AH220" s="106"/>
      <c r="AI220" s="107"/>
      <c r="AJ220" s="5"/>
    </row>
    <row r="221" spans="1:36" ht="12" customHeight="1">
      <c r="A221" s="81">
        <v>87</v>
      </c>
      <c r="B221" s="81">
        <v>87</v>
      </c>
      <c r="C221" s="88" t="s">
        <v>269</v>
      </c>
      <c r="D221" s="82" t="s">
        <v>270</v>
      </c>
      <c r="E221" s="159" t="s">
        <v>70</v>
      </c>
      <c r="F221" s="43">
        <v>0</v>
      </c>
      <c r="G221" s="84">
        <v>0</v>
      </c>
      <c r="H221" s="114">
        <f t="shared" si="0"/>
        <v>0</v>
      </c>
      <c r="I221" s="101"/>
      <c r="J221" s="106"/>
      <c r="K221" s="106"/>
      <c r="L221" s="106"/>
      <c r="M221" s="106"/>
      <c r="N221" s="106"/>
      <c r="O221" s="106"/>
      <c r="P221" s="10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106"/>
      <c r="AC221" s="6"/>
      <c r="AD221" s="106"/>
      <c r="AE221" s="6"/>
      <c r="AF221" s="106"/>
      <c r="AG221" s="6"/>
      <c r="AH221" s="106"/>
      <c r="AI221" s="107"/>
      <c r="AJ221" s="5"/>
    </row>
    <row r="222" spans="1:36" ht="12" customHeight="1">
      <c r="A222" s="81">
        <v>88</v>
      </c>
      <c r="B222" s="81">
        <v>88</v>
      </c>
      <c r="C222" s="88" t="s">
        <v>271</v>
      </c>
      <c r="D222" s="82" t="s">
        <v>272</v>
      </c>
      <c r="E222" s="159" t="s">
        <v>89</v>
      </c>
      <c r="F222" s="43">
        <v>0</v>
      </c>
      <c r="G222" s="84">
        <v>0</v>
      </c>
      <c r="H222" s="114">
        <f t="shared" si="0"/>
        <v>0</v>
      </c>
      <c r="I222" s="101"/>
      <c r="J222" s="106"/>
      <c r="K222" s="106"/>
      <c r="L222" s="106"/>
      <c r="M222" s="106"/>
      <c r="N222" s="106"/>
      <c r="O222" s="106"/>
      <c r="P222" s="10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106"/>
      <c r="AC222" s="6"/>
      <c r="AD222" s="106"/>
      <c r="AE222" s="6"/>
      <c r="AF222" s="106"/>
      <c r="AG222" s="6"/>
      <c r="AH222" s="106"/>
      <c r="AI222" s="107"/>
      <c r="AJ222" s="5"/>
    </row>
    <row r="223" spans="1:36" ht="12" customHeight="1">
      <c r="A223" s="81">
        <v>89</v>
      </c>
      <c r="B223" s="81">
        <v>89</v>
      </c>
      <c r="C223" s="97" t="s">
        <v>273</v>
      </c>
      <c r="D223" s="82" t="s">
        <v>274</v>
      </c>
      <c r="E223" s="54" t="s">
        <v>73</v>
      </c>
      <c r="F223" s="43">
        <v>0</v>
      </c>
      <c r="G223" s="84">
        <v>0</v>
      </c>
      <c r="H223" s="114">
        <f t="shared" si="0"/>
        <v>0</v>
      </c>
      <c r="I223" s="101"/>
      <c r="J223" s="106"/>
      <c r="K223" s="106"/>
      <c r="L223" s="106"/>
      <c r="M223" s="106"/>
      <c r="N223" s="106"/>
      <c r="O223" s="106"/>
      <c r="P223" s="10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106"/>
      <c r="AC223" s="6"/>
      <c r="AD223" s="106"/>
      <c r="AE223" s="6"/>
      <c r="AF223" s="106"/>
      <c r="AG223" s="6"/>
      <c r="AH223" s="106"/>
      <c r="AI223" s="107"/>
      <c r="AJ223" s="5"/>
    </row>
    <row r="224" spans="1:36" ht="12" customHeight="1">
      <c r="A224" s="81">
        <v>90</v>
      </c>
      <c r="B224" s="81">
        <v>90</v>
      </c>
      <c r="C224" s="97" t="s">
        <v>275</v>
      </c>
      <c r="D224" s="82" t="s">
        <v>276</v>
      </c>
      <c r="E224" s="94" t="s">
        <v>168</v>
      </c>
      <c r="F224" s="43">
        <v>0</v>
      </c>
      <c r="G224" s="84">
        <v>0</v>
      </c>
      <c r="H224" s="114">
        <f t="shared" si="0"/>
        <v>0</v>
      </c>
      <c r="I224" s="101"/>
      <c r="J224" s="106"/>
      <c r="K224" s="106"/>
      <c r="L224" s="106"/>
      <c r="M224" s="106"/>
      <c r="N224" s="106"/>
      <c r="O224" s="106"/>
      <c r="P224" s="10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106"/>
      <c r="AC224" s="6"/>
      <c r="AD224" s="106"/>
      <c r="AE224" s="6"/>
      <c r="AF224" s="106"/>
      <c r="AG224" s="6"/>
      <c r="AH224" s="106"/>
      <c r="AI224" s="107"/>
      <c r="AJ224" s="5"/>
    </row>
    <row r="225" spans="1:36" ht="12" customHeight="1">
      <c r="A225" s="81">
        <v>91</v>
      </c>
      <c r="B225" s="81">
        <v>91</v>
      </c>
      <c r="C225" s="97" t="s">
        <v>277</v>
      </c>
      <c r="D225" s="82" t="s">
        <v>278</v>
      </c>
      <c r="E225" s="42" t="s">
        <v>168</v>
      </c>
      <c r="F225" s="43">
        <v>0</v>
      </c>
      <c r="G225" s="84">
        <v>0</v>
      </c>
      <c r="H225" s="114">
        <f t="shared" si="0"/>
        <v>0</v>
      </c>
      <c r="I225" s="101"/>
      <c r="J225" s="106"/>
      <c r="K225" s="106"/>
      <c r="L225" s="106"/>
      <c r="M225" s="106"/>
      <c r="N225" s="106"/>
      <c r="O225" s="106"/>
      <c r="P225" s="10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106"/>
      <c r="AC225" s="6"/>
      <c r="AD225" s="106"/>
      <c r="AE225" s="6"/>
      <c r="AF225" s="106"/>
      <c r="AG225" s="6"/>
      <c r="AH225" s="106"/>
      <c r="AI225" s="107"/>
      <c r="AJ225" s="5"/>
    </row>
    <row r="226" spans="1:36" ht="12" customHeight="1">
      <c r="A226" s="81">
        <v>92</v>
      </c>
      <c r="B226" s="81">
        <v>92</v>
      </c>
      <c r="C226" s="88" t="s">
        <v>279</v>
      </c>
      <c r="D226" s="82" t="s">
        <v>280</v>
      </c>
      <c r="E226" s="83" t="s">
        <v>89</v>
      </c>
      <c r="F226" s="43">
        <v>0</v>
      </c>
      <c r="G226" s="84">
        <v>0</v>
      </c>
      <c r="H226" s="114">
        <f t="shared" si="0"/>
        <v>0</v>
      </c>
      <c r="I226" s="101"/>
      <c r="J226" s="106"/>
      <c r="K226" s="106"/>
      <c r="L226" s="106"/>
      <c r="M226" s="106"/>
      <c r="N226" s="106"/>
      <c r="O226" s="106"/>
      <c r="P226" s="10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106"/>
      <c r="AC226" s="6"/>
      <c r="AD226" s="106"/>
      <c r="AE226" s="6"/>
      <c r="AF226" s="106"/>
      <c r="AG226" s="6"/>
      <c r="AH226" s="106"/>
      <c r="AI226" s="107"/>
      <c r="AJ226" s="5"/>
    </row>
    <row r="227" spans="1:36" ht="12" customHeight="1">
      <c r="A227" s="81">
        <v>93</v>
      </c>
      <c r="B227" s="81">
        <v>93</v>
      </c>
      <c r="C227" s="88" t="s">
        <v>281</v>
      </c>
      <c r="D227" s="82" t="s">
        <v>282</v>
      </c>
      <c r="E227" s="90" t="s">
        <v>89</v>
      </c>
      <c r="F227" s="43">
        <v>0</v>
      </c>
      <c r="G227" s="84">
        <v>0</v>
      </c>
      <c r="H227" s="114">
        <f t="shared" si="0"/>
        <v>0</v>
      </c>
      <c r="I227" s="101"/>
      <c r="J227" s="106"/>
      <c r="K227" s="106"/>
      <c r="L227" s="106"/>
      <c r="M227" s="106"/>
      <c r="N227" s="106"/>
      <c r="O227" s="106"/>
      <c r="P227" s="10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106"/>
      <c r="AC227" s="6"/>
      <c r="AD227" s="106"/>
      <c r="AE227" s="6"/>
      <c r="AF227" s="106"/>
      <c r="AG227" s="6"/>
      <c r="AH227" s="106"/>
      <c r="AI227" s="107"/>
      <c r="AJ227" s="5"/>
    </row>
    <row r="228" spans="1:36" ht="12" customHeight="1">
      <c r="A228" s="81">
        <v>94</v>
      </c>
      <c r="B228" s="81">
        <v>94</v>
      </c>
      <c r="C228" s="88" t="s">
        <v>283</v>
      </c>
      <c r="D228" s="82" t="s">
        <v>284</v>
      </c>
      <c r="E228" s="90" t="s">
        <v>168</v>
      </c>
      <c r="F228" s="43">
        <v>0</v>
      </c>
      <c r="G228" s="84">
        <v>0</v>
      </c>
      <c r="H228" s="114">
        <f t="shared" si="0"/>
        <v>0</v>
      </c>
      <c r="I228" s="101"/>
      <c r="J228" s="106"/>
      <c r="K228" s="106"/>
      <c r="L228" s="106"/>
      <c r="M228" s="106"/>
      <c r="N228" s="106"/>
      <c r="O228" s="106"/>
      <c r="P228" s="10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106"/>
      <c r="AC228" s="6"/>
      <c r="AD228" s="106"/>
      <c r="AE228" s="6"/>
      <c r="AF228" s="106"/>
      <c r="AG228" s="6"/>
      <c r="AH228" s="106"/>
      <c r="AI228" s="107"/>
      <c r="AJ228" s="5"/>
    </row>
    <row r="229" spans="1:36" ht="12" customHeight="1">
      <c r="A229" s="81">
        <v>95</v>
      </c>
      <c r="B229" s="81">
        <v>95</v>
      </c>
      <c r="C229" s="88" t="s">
        <v>285</v>
      </c>
      <c r="D229" s="82" t="s">
        <v>286</v>
      </c>
      <c r="E229" s="90" t="s">
        <v>168</v>
      </c>
      <c r="F229" s="43">
        <v>0</v>
      </c>
      <c r="G229" s="84">
        <v>0</v>
      </c>
      <c r="H229" s="114">
        <f t="shared" si="0"/>
        <v>0</v>
      </c>
      <c r="I229" s="101"/>
      <c r="J229" s="106"/>
      <c r="K229" s="106"/>
      <c r="L229" s="106"/>
      <c r="M229" s="106"/>
      <c r="N229" s="106"/>
      <c r="O229" s="106"/>
      <c r="P229" s="10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106"/>
      <c r="AC229" s="6"/>
      <c r="AD229" s="106"/>
      <c r="AE229" s="6"/>
      <c r="AF229" s="106"/>
      <c r="AG229" s="6"/>
      <c r="AH229" s="106"/>
      <c r="AI229" s="107"/>
      <c r="AJ229" s="5"/>
    </row>
    <row r="230" spans="1:36" ht="12" customHeight="1">
      <c r="A230" s="81">
        <v>96</v>
      </c>
      <c r="B230" s="81">
        <v>96</v>
      </c>
      <c r="C230" s="88" t="s">
        <v>287</v>
      </c>
      <c r="D230" s="82" t="s">
        <v>288</v>
      </c>
      <c r="E230" s="98" t="s">
        <v>89</v>
      </c>
      <c r="F230" s="43">
        <v>0</v>
      </c>
      <c r="G230" s="84">
        <v>0</v>
      </c>
      <c r="H230" s="114">
        <f t="shared" si="0"/>
        <v>0</v>
      </c>
      <c r="I230" s="101"/>
      <c r="J230" s="106"/>
      <c r="K230" s="106"/>
      <c r="L230" s="106"/>
      <c r="M230" s="106"/>
      <c r="N230" s="106"/>
      <c r="O230" s="106"/>
      <c r="P230" s="10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106"/>
      <c r="AC230" s="6"/>
      <c r="AD230" s="106"/>
      <c r="AE230" s="6"/>
      <c r="AF230" s="106"/>
      <c r="AG230" s="6"/>
      <c r="AH230" s="106"/>
      <c r="AI230" s="107"/>
      <c r="AJ230" s="5"/>
    </row>
    <row r="231" spans="1:36" ht="12" customHeight="1">
      <c r="A231" s="81">
        <v>97</v>
      </c>
      <c r="B231" s="81">
        <v>97</v>
      </c>
      <c r="C231" s="88" t="s">
        <v>289</v>
      </c>
      <c r="D231" s="165" t="s">
        <v>290</v>
      </c>
      <c r="E231" s="98" t="s">
        <v>70</v>
      </c>
      <c r="F231" s="43">
        <v>0</v>
      </c>
      <c r="G231" s="84">
        <v>0</v>
      </c>
      <c r="H231" s="114">
        <f t="shared" si="0"/>
        <v>0</v>
      </c>
      <c r="I231" s="101"/>
      <c r="J231" s="106"/>
      <c r="K231" s="106"/>
      <c r="L231" s="106"/>
      <c r="M231" s="106"/>
      <c r="N231" s="106"/>
      <c r="O231" s="106"/>
      <c r="P231" s="10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106"/>
      <c r="AC231" s="6"/>
      <c r="AD231" s="106"/>
      <c r="AE231" s="6"/>
      <c r="AF231" s="106"/>
      <c r="AG231" s="6"/>
      <c r="AH231" s="106"/>
      <c r="AI231" s="107"/>
      <c r="AJ231" s="5"/>
    </row>
    <row r="232" spans="1:36" ht="12" customHeight="1">
      <c r="A232" s="81">
        <v>98</v>
      </c>
      <c r="B232" s="81">
        <v>98</v>
      </c>
      <c r="C232" s="81" t="s">
        <v>291</v>
      </c>
      <c r="D232" s="99" t="s">
        <v>292</v>
      </c>
      <c r="E232" s="54" t="s">
        <v>293</v>
      </c>
      <c r="F232" s="43">
        <v>0</v>
      </c>
      <c r="G232" s="84">
        <v>0</v>
      </c>
      <c r="H232" s="114">
        <f t="shared" si="0"/>
        <v>0</v>
      </c>
      <c r="I232" s="101"/>
      <c r="J232" s="106"/>
      <c r="K232" s="106"/>
      <c r="L232" s="106"/>
      <c r="M232" s="106"/>
      <c r="N232" s="106"/>
      <c r="O232" s="106"/>
      <c r="P232" s="10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106"/>
      <c r="AC232" s="6"/>
      <c r="AD232" s="106"/>
      <c r="AE232" s="6"/>
      <c r="AF232" s="106"/>
      <c r="AG232" s="6"/>
      <c r="AH232" s="106"/>
      <c r="AI232" s="107"/>
      <c r="AJ232" s="5"/>
    </row>
    <row r="233" spans="1:36" ht="12" customHeight="1">
      <c r="A233" s="81">
        <v>99</v>
      </c>
      <c r="B233" s="81">
        <v>99</v>
      </c>
      <c r="C233" s="81" t="s">
        <v>294</v>
      </c>
      <c r="D233" s="99" t="s">
        <v>295</v>
      </c>
      <c r="E233" s="42" t="s">
        <v>67</v>
      </c>
      <c r="F233" s="43">
        <v>0</v>
      </c>
      <c r="G233" s="84">
        <v>0</v>
      </c>
      <c r="H233" s="114">
        <f t="shared" si="0"/>
        <v>0</v>
      </c>
      <c r="I233" s="101"/>
      <c r="J233" s="106"/>
      <c r="K233" s="106"/>
      <c r="L233" s="106"/>
      <c r="M233" s="106"/>
      <c r="N233" s="106"/>
      <c r="O233" s="106"/>
      <c r="P233" s="10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106"/>
      <c r="AC233" s="6"/>
      <c r="AD233" s="106"/>
      <c r="AE233" s="6"/>
      <c r="AF233" s="106"/>
      <c r="AG233" s="6"/>
      <c r="AH233" s="106"/>
      <c r="AI233" s="107"/>
      <c r="AJ233" s="5"/>
    </row>
    <row r="234" spans="1:36" ht="12" customHeight="1">
      <c r="A234" s="81">
        <v>100</v>
      </c>
      <c r="B234" s="81">
        <v>100</v>
      </c>
      <c r="C234" s="81" t="s">
        <v>296</v>
      </c>
      <c r="D234" s="99" t="s">
        <v>297</v>
      </c>
      <c r="E234" s="54" t="s">
        <v>95</v>
      </c>
      <c r="F234" s="43">
        <v>0</v>
      </c>
      <c r="G234" s="84">
        <v>0</v>
      </c>
      <c r="H234" s="114">
        <f t="shared" si="0"/>
        <v>0</v>
      </c>
      <c r="I234" s="101"/>
      <c r="J234" s="106"/>
      <c r="K234" s="106"/>
      <c r="L234" s="106"/>
      <c r="M234" s="106"/>
      <c r="N234" s="106"/>
      <c r="O234" s="106"/>
      <c r="P234" s="10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106"/>
      <c r="AC234" s="6"/>
      <c r="AD234" s="106"/>
      <c r="AE234" s="6"/>
      <c r="AF234" s="106"/>
      <c r="AG234" s="6"/>
      <c r="AH234" s="106"/>
      <c r="AI234" s="107"/>
      <c r="AJ234" s="5"/>
    </row>
    <row r="235" spans="1:36" ht="12" customHeight="1">
      <c r="A235" s="81">
        <v>101</v>
      </c>
      <c r="B235" s="81">
        <v>101</v>
      </c>
      <c r="C235" s="91" t="s">
        <v>298</v>
      </c>
      <c r="D235" s="100" t="s">
        <v>299</v>
      </c>
      <c r="E235" s="92" t="s">
        <v>168</v>
      </c>
      <c r="F235" s="43">
        <v>0</v>
      </c>
      <c r="G235" s="84">
        <v>0</v>
      </c>
      <c r="H235" s="114">
        <f t="shared" si="0"/>
        <v>0</v>
      </c>
      <c r="I235" s="101"/>
      <c r="J235" s="106"/>
      <c r="K235" s="106"/>
      <c r="L235" s="106"/>
      <c r="M235" s="106"/>
      <c r="N235" s="106"/>
      <c r="O235" s="106"/>
      <c r="P235" s="10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106"/>
      <c r="AC235" s="6"/>
      <c r="AD235" s="106"/>
      <c r="AE235" s="6"/>
      <c r="AF235" s="106"/>
      <c r="AG235" s="6"/>
      <c r="AH235" s="106"/>
      <c r="AI235" s="107"/>
      <c r="AJ235" s="5"/>
    </row>
    <row r="236" spans="1:36" ht="12" customHeight="1">
      <c r="A236" s="81">
        <v>102</v>
      </c>
      <c r="B236" s="81">
        <v>102</v>
      </c>
      <c r="C236" s="91" t="s">
        <v>300</v>
      </c>
      <c r="D236" s="91" t="s">
        <v>301</v>
      </c>
      <c r="E236" s="92" t="s">
        <v>77</v>
      </c>
      <c r="F236" s="43">
        <v>0</v>
      </c>
      <c r="G236" s="84">
        <v>0</v>
      </c>
      <c r="H236" s="114">
        <f t="shared" ref="H236:H242" si="1">G236/2</f>
        <v>0</v>
      </c>
      <c r="I236" s="101"/>
      <c r="J236" s="106"/>
      <c r="K236" s="106"/>
      <c r="L236" s="106"/>
      <c r="M236" s="106"/>
      <c r="N236" s="106"/>
      <c r="O236" s="106"/>
      <c r="P236" s="10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106"/>
      <c r="AC236" s="6"/>
      <c r="AD236" s="106"/>
      <c r="AE236" s="6"/>
      <c r="AF236" s="106"/>
      <c r="AG236" s="6"/>
      <c r="AH236" s="106"/>
      <c r="AI236" s="107"/>
      <c r="AJ236" s="5"/>
    </row>
    <row r="237" spans="1:36" ht="12" customHeight="1">
      <c r="A237" s="99">
        <v>103</v>
      </c>
      <c r="B237" s="101">
        <v>103</v>
      </c>
      <c r="C237" s="99" t="s">
        <v>302</v>
      </c>
      <c r="D237" s="99" t="s">
        <v>303</v>
      </c>
      <c r="E237" s="102" t="s">
        <v>77</v>
      </c>
      <c r="F237" s="101">
        <v>0</v>
      </c>
      <c r="G237" s="101">
        <v>0</v>
      </c>
      <c r="H237" s="114">
        <f t="shared" si="1"/>
        <v>0</v>
      </c>
      <c r="I237" s="101"/>
      <c r="J237" s="106"/>
      <c r="K237" s="106"/>
      <c r="L237" s="106"/>
      <c r="M237" s="106"/>
      <c r="N237" s="106"/>
      <c r="O237" s="106"/>
      <c r="P237" s="10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106"/>
      <c r="AC237" s="6"/>
      <c r="AD237" s="106"/>
      <c r="AE237" s="6"/>
      <c r="AF237" s="106"/>
      <c r="AG237" s="6"/>
      <c r="AH237" s="106"/>
      <c r="AI237" s="107"/>
      <c r="AJ237" s="5"/>
    </row>
    <row r="238" spans="1:36" ht="12" customHeight="1">
      <c r="A238" s="99">
        <v>104</v>
      </c>
      <c r="B238" s="101">
        <v>104</v>
      </c>
      <c r="C238" s="99" t="s">
        <v>304</v>
      </c>
      <c r="D238" s="99" t="s">
        <v>305</v>
      </c>
      <c r="E238" s="102" t="s">
        <v>77</v>
      </c>
      <c r="F238" s="101">
        <v>0</v>
      </c>
      <c r="G238" s="101">
        <v>0</v>
      </c>
      <c r="H238" s="114">
        <f t="shared" si="1"/>
        <v>0</v>
      </c>
      <c r="I238" s="101"/>
      <c r="J238" s="106"/>
      <c r="K238" s="106"/>
      <c r="L238" s="106"/>
      <c r="M238" s="106"/>
      <c r="N238" s="106"/>
      <c r="O238" s="106"/>
      <c r="P238" s="10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106"/>
      <c r="AC238" s="6"/>
      <c r="AD238" s="106"/>
      <c r="AE238" s="6"/>
      <c r="AF238" s="106"/>
      <c r="AG238" s="6"/>
      <c r="AH238" s="106"/>
      <c r="AI238" s="107"/>
      <c r="AJ238" s="5"/>
    </row>
    <row r="239" spans="1:36" ht="12" customHeight="1">
      <c r="A239" s="99">
        <v>105</v>
      </c>
      <c r="B239" s="101">
        <v>105</v>
      </c>
      <c r="C239" s="99" t="s">
        <v>306</v>
      </c>
      <c r="D239" s="99" t="s">
        <v>307</v>
      </c>
      <c r="E239" s="102" t="s">
        <v>70</v>
      </c>
      <c r="F239" s="101">
        <v>0</v>
      </c>
      <c r="G239" s="101">
        <v>0</v>
      </c>
      <c r="H239" s="114">
        <f t="shared" si="1"/>
        <v>0</v>
      </c>
      <c r="I239" s="101"/>
      <c r="J239" s="106"/>
      <c r="K239" s="106"/>
      <c r="L239" s="106"/>
      <c r="M239" s="106"/>
      <c r="N239" s="106"/>
      <c r="O239" s="106"/>
      <c r="P239" s="10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106"/>
      <c r="AC239" s="6"/>
      <c r="AD239" s="106"/>
      <c r="AE239" s="6"/>
      <c r="AF239" s="106"/>
      <c r="AG239" s="6"/>
      <c r="AH239" s="106"/>
      <c r="AI239" s="107"/>
      <c r="AJ239" s="5"/>
    </row>
    <row r="240" spans="1:36" ht="12" customHeight="1">
      <c r="A240" s="99">
        <v>106</v>
      </c>
      <c r="B240" s="101">
        <v>106</v>
      </c>
      <c r="C240" s="99" t="s">
        <v>308</v>
      </c>
      <c r="D240" s="99" t="s">
        <v>309</v>
      </c>
      <c r="E240" s="102" t="s">
        <v>95</v>
      </c>
      <c r="F240" s="101">
        <v>0</v>
      </c>
      <c r="G240" s="101">
        <v>0</v>
      </c>
      <c r="H240" s="114">
        <f t="shared" si="1"/>
        <v>0</v>
      </c>
      <c r="I240" s="101"/>
      <c r="J240" s="106"/>
      <c r="K240" s="106"/>
      <c r="L240" s="106"/>
      <c r="M240" s="106"/>
      <c r="N240" s="106"/>
      <c r="O240" s="106"/>
      <c r="P240" s="10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106"/>
      <c r="AC240" s="6"/>
      <c r="AD240" s="106"/>
      <c r="AE240" s="6"/>
      <c r="AF240" s="106"/>
      <c r="AG240" s="6"/>
      <c r="AH240" s="106"/>
      <c r="AI240" s="107"/>
      <c r="AJ240" s="5"/>
    </row>
    <row r="241" spans="1:36" ht="12" customHeight="1">
      <c r="A241" s="99">
        <v>107</v>
      </c>
      <c r="B241" s="101">
        <v>107</v>
      </c>
      <c r="C241" s="99" t="s">
        <v>310</v>
      </c>
      <c r="D241" s="99" t="s">
        <v>311</v>
      </c>
      <c r="E241" s="102" t="s">
        <v>168</v>
      </c>
      <c r="F241" s="101">
        <v>0</v>
      </c>
      <c r="G241" s="101">
        <v>0</v>
      </c>
      <c r="H241" s="114">
        <f t="shared" si="1"/>
        <v>0</v>
      </c>
      <c r="I241" s="101"/>
      <c r="J241" s="106"/>
      <c r="K241" s="106"/>
      <c r="L241" s="106"/>
      <c r="M241" s="106"/>
      <c r="N241" s="106"/>
      <c r="O241" s="106"/>
      <c r="P241" s="10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106"/>
      <c r="AC241" s="6"/>
      <c r="AD241" s="106"/>
      <c r="AE241" s="6"/>
      <c r="AF241" s="106"/>
      <c r="AG241" s="6"/>
      <c r="AH241" s="106"/>
      <c r="AI241" s="107"/>
      <c r="AJ241" s="5"/>
    </row>
    <row r="242" spans="1:36" ht="12" customHeight="1">
      <c r="A242" s="99">
        <v>108</v>
      </c>
      <c r="B242" s="101">
        <v>108</v>
      </c>
      <c r="C242" s="99" t="s">
        <v>312</v>
      </c>
      <c r="D242" s="99" t="s">
        <v>313</v>
      </c>
      <c r="E242" s="102" t="s">
        <v>95</v>
      </c>
      <c r="F242" s="101">
        <v>0</v>
      </c>
      <c r="G242" s="101">
        <v>0</v>
      </c>
      <c r="H242" s="114">
        <f t="shared" si="1"/>
        <v>0</v>
      </c>
      <c r="I242" s="101"/>
      <c r="J242" s="106"/>
      <c r="K242" s="106"/>
      <c r="L242" s="106"/>
      <c r="M242" s="106"/>
      <c r="N242" s="106"/>
      <c r="O242" s="106"/>
      <c r="P242" s="10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106"/>
      <c r="AC242" s="6"/>
      <c r="AD242" s="106"/>
      <c r="AE242" s="6"/>
      <c r="AF242" s="106"/>
      <c r="AG242" s="6"/>
      <c r="AH242" s="106"/>
      <c r="AI242" s="107"/>
      <c r="AJ242" s="5"/>
    </row>
    <row r="243" spans="1:36" ht="12" customHeight="1">
      <c r="A243" s="99"/>
      <c r="B243" s="101"/>
      <c r="C243" s="99"/>
      <c r="D243" s="99"/>
      <c r="E243" s="102"/>
      <c r="F243" s="101"/>
      <c r="G243" s="101"/>
      <c r="H243" s="101"/>
      <c r="I243" s="101"/>
      <c r="J243" s="106"/>
      <c r="K243" s="106"/>
      <c r="L243" s="106"/>
      <c r="M243" s="106"/>
      <c r="N243" s="106"/>
      <c r="O243" s="106"/>
      <c r="P243" s="10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106"/>
      <c r="AC243" s="6"/>
      <c r="AD243" s="106"/>
      <c r="AE243" s="6"/>
      <c r="AF243" s="106"/>
      <c r="AG243" s="6"/>
      <c r="AH243" s="106"/>
      <c r="AI243" s="107"/>
      <c r="AJ243" s="5"/>
    </row>
    <row r="244" spans="1:36" ht="12" customHeight="1">
      <c r="A244" s="99"/>
      <c r="B244" s="101"/>
      <c r="C244" s="99"/>
      <c r="D244" s="99"/>
      <c r="E244" s="102"/>
      <c r="F244" s="101"/>
      <c r="G244" s="101"/>
      <c r="H244" s="101"/>
      <c r="I244" s="101"/>
      <c r="J244" s="106"/>
      <c r="K244" s="106"/>
      <c r="L244" s="106"/>
      <c r="M244" s="106"/>
      <c r="N244" s="106"/>
      <c r="O244" s="106"/>
      <c r="P244" s="10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106"/>
      <c r="AC244" s="6"/>
      <c r="AD244" s="106"/>
      <c r="AE244" s="6"/>
      <c r="AF244" s="106"/>
      <c r="AG244" s="6"/>
      <c r="AH244" s="106"/>
      <c r="AI244" s="107"/>
      <c r="AJ244" s="5"/>
    </row>
    <row r="245" spans="1:36" ht="12" customHeight="1">
      <c r="A245" s="99"/>
      <c r="B245" s="101"/>
      <c r="C245" s="99"/>
      <c r="D245" s="99"/>
      <c r="E245" s="102"/>
      <c r="F245" s="101"/>
      <c r="G245" s="101"/>
      <c r="H245" s="101"/>
      <c r="I245" s="101"/>
      <c r="J245" s="106"/>
      <c r="K245" s="106"/>
      <c r="L245" s="106"/>
      <c r="M245" s="106"/>
      <c r="N245" s="106"/>
      <c r="O245" s="106"/>
      <c r="P245" s="10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106"/>
      <c r="AC245" s="6"/>
      <c r="AD245" s="106"/>
      <c r="AE245" s="6"/>
      <c r="AF245" s="106"/>
      <c r="AG245" s="6"/>
      <c r="AH245" s="106"/>
      <c r="AI245" s="107"/>
      <c r="AJ245" s="5"/>
    </row>
    <row r="246" spans="1:36" ht="12" customHeight="1">
      <c r="A246" s="99"/>
      <c r="B246" s="101"/>
      <c r="C246" s="99"/>
      <c r="D246" s="99"/>
      <c r="E246" s="102"/>
      <c r="F246" s="101"/>
      <c r="G246" s="101"/>
      <c r="H246" s="101"/>
      <c r="I246" s="101"/>
      <c r="J246" s="106"/>
      <c r="K246" s="106"/>
      <c r="L246" s="106"/>
      <c r="M246" s="106"/>
      <c r="N246" s="106"/>
      <c r="O246" s="106"/>
      <c r="P246" s="10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106"/>
      <c r="AC246" s="6"/>
      <c r="AD246" s="106"/>
      <c r="AE246" s="6"/>
      <c r="AF246" s="106"/>
      <c r="AG246" s="6"/>
      <c r="AH246" s="106"/>
      <c r="AI246" s="107"/>
      <c r="AJ246" s="5"/>
    </row>
    <row r="247" spans="1:36" ht="12" customHeight="1">
      <c r="A247" s="99"/>
      <c r="B247" s="101"/>
      <c r="C247" s="99"/>
      <c r="D247" s="99"/>
      <c r="E247" s="102"/>
      <c r="F247" s="101"/>
      <c r="G247" s="101"/>
      <c r="H247" s="101"/>
      <c r="I247" s="101"/>
      <c r="J247" s="106"/>
      <c r="K247" s="106"/>
      <c r="L247" s="106"/>
      <c r="M247" s="106"/>
      <c r="N247" s="106"/>
      <c r="O247" s="106"/>
      <c r="P247" s="10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106"/>
      <c r="AC247" s="6"/>
      <c r="AD247" s="106"/>
      <c r="AE247" s="6"/>
      <c r="AF247" s="106"/>
      <c r="AG247" s="6"/>
      <c r="AH247" s="106"/>
      <c r="AI247" s="107"/>
      <c r="AJ247" s="5"/>
    </row>
    <row r="248" spans="1:36" ht="12" customHeight="1">
      <c r="A248" s="99"/>
      <c r="B248" s="101"/>
      <c r="C248" s="99"/>
      <c r="D248" s="99"/>
      <c r="E248" s="102"/>
      <c r="F248" s="101"/>
      <c r="G248" s="101"/>
      <c r="H248" s="101"/>
      <c r="I248" s="101"/>
      <c r="J248" s="106"/>
      <c r="K248" s="106"/>
      <c r="L248" s="106"/>
      <c r="M248" s="106"/>
      <c r="N248" s="106"/>
      <c r="O248" s="106"/>
      <c r="P248" s="10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106"/>
      <c r="AC248" s="6"/>
      <c r="AD248" s="106"/>
      <c r="AE248" s="6"/>
      <c r="AF248" s="106"/>
      <c r="AG248" s="6"/>
      <c r="AH248" s="106"/>
      <c r="AI248" s="107"/>
      <c r="AJ248" s="5"/>
    </row>
    <row r="249" spans="1:36" ht="12" customHeight="1">
      <c r="A249" s="99"/>
      <c r="B249" s="101"/>
      <c r="C249" s="99"/>
      <c r="D249" s="99"/>
      <c r="E249" s="102"/>
      <c r="F249" s="101"/>
      <c r="G249" s="101"/>
      <c r="H249" s="101"/>
      <c r="I249" s="101"/>
      <c r="J249" s="106"/>
      <c r="K249" s="106"/>
      <c r="L249" s="106"/>
      <c r="M249" s="106"/>
      <c r="N249" s="106"/>
      <c r="O249" s="106"/>
      <c r="P249" s="10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106"/>
      <c r="AC249" s="6"/>
      <c r="AD249" s="106"/>
      <c r="AE249" s="6"/>
      <c r="AF249" s="106"/>
      <c r="AG249" s="6"/>
      <c r="AH249" s="106"/>
      <c r="AI249" s="107"/>
      <c r="AJ249" s="5"/>
    </row>
    <row r="250" spans="1:36" ht="12" customHeight="1">
      <c r="A250" s="99"/>
      <c r="B250" s="101"/>
      <c r="C250" s="99"/>
      <c r="D250" s="99"/>
      <c r="E250" s="102"/>
      <c r="F250" s="101"/>
      <c r="G250" s="101"/>
      <c r="H250" s="101"/>
      <c r="I250" s="101"/>
      <c r="J250" s="106"/>
      <c r="K250" s="106"/>
      <c r="L250" s="106"/>
      <c r="M250" s="106"/>
      <c r="N250" s="106"/>
      <c r="O250" s="106"/>
      <c r="P250" s="10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106"/>
      <c r="AC250" s="6"/>
      <c r="AD250" s="106"/>
      <c r="AE250" s="6"/>
      <c r="AF250" s="106"/>
      <c r="AG250" s="6"/>
      <c r="AH250" s="106"/>
      <c r="AI250" s="107"/>
      <c r="AJ250" s="5"/>
    </row>
    <row r="251" spans="1:36" ht="12" customHeight="1">
      <c r="A251" s="99"/>
      <c r="B251" s="101"/>
      <c r="C251" s="99"/>
      <c r="D251" s="99"/>
      <c r="E251" s="102"/>
      <c r="F251" s="101"/>
      <c r="G251" s="101"/>
      <c r="H251" s="101"/>
      <c r="I251" s="101"/>
      <c r="J251" s="106"/>
      <c r="K251" s="106"/>
      <c r="L251" s="106"/>
      <c r="M251" s="106"/>
      <c r="N251" s="106"/>
      <c r="O251" s="106"/>
      <c r="P251" s="10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106"/>
      <c r="AC251" s="6"/>
      <c r="AD251" s="106"/>
      <c r="AE251" s="6"/>
      <c r="AF251" s="106"/>
      <c r="AG251" s="6"/>
      <c r="AH251" s="106"/>
      <c r="AI251" s="107"/>
      <c r="AJ251" s="5"/>
    </row>
    <row r="252" spans="1:36" ht="12" customHeight="1">
      <c r="A252" s="99"/>
      <c r="B252" s="101"/>
      <c r="C252" s="99"/>
      <c r="D252" s="99"/>
      <c r="E252" s="102"/>
      <c r="F252" s="101"/>
      <c r="G252" s="101"/>
      <c r="H252" s="101"/>
      <c r="I252" s="101"/>
      <c r="J252" s="106"/>
      <c r="K252" s="106"/>
      <c r="L252" s="106"/>
      <c r="M252" s="106"/>
      <c r="N252" s="106"/>
      <c r="O252" s="106"/>
      <c r="P252" s="10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106"/>
      <c r="AC252" s="6"/>
      <c r="AD252" s="106"/>
      <c r="AE252" s="6"/>
      <c r="AF252" s="106"/>
      <c r="AG252" s="6"/>
      <c r="AH252" s="106"/>
      <c r="AI252" s="107"/>
      <c r="AJ252" s="5"/>
    </row>
    <row r="253" spans="1:36" ht="12" customHeight="1">
      <c r="A253" s="99"/>
      <c r="B253" s="101"/>
      <c r="C253" s="99"/>
      <c r="D253" s="99"/>
      <c r="E253" s="102"/>
      <c r="F253" s="101"/>
      <c r="G253" s="101"/>
      <c r="H253" s="101"/>
      <c r="I253" s="101"/>
      <c r="J253" s="106"/>
      <c r="K253" s="106"/>
      <c r="L253" s="106"/>
      <c r="M253" s="106"/>
      <c r="N253" s="106"/>
      <c r="O253" s="106"/>
      <c r="P253" s="10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106"/>
      <c r="AC253" s="6"/>
      <c r="AD253" s="106"/>
      <c r="AE253" s="6"/>
      <c r="AF253" s="106"/>
      <c r="AG253" s="6"/>
      <c r="AH253" s="106"/>
      <c r="AI253" s="107"/>
      <c r="AJ253" s="5"/>
    </row>
    <row r="254" spans="1:36" ht="12" customHeight="1">
      <c r="A254" s="99"/>
      <c r="B254" s="101"/>
      <c r="C254" s="99"/>
      <c r="D254" s="99"/>
      <c r="E254" s="102"/>
      <c r="F254" s="101"/>
      <c r="G254" s="101"/>
      <c r="H254" s="101"/>
      <c r="I254" s="101"/>
      <c r="J254" s="106"/>
      <c r="K254" s="106"/>
      <c r="L254" s="106"/>
      <c r="M254" s="106"/>
      <c r="N254" s="106"/>
      <c r="O254" s="106"/>
      <c r="P254" s="10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106"/>
      <c r="AC254" s="6"/>
      <c r="AD254" s="106"/>
      <c r="AE254" s="6"/>
      <c r="AF254" s="106"/>
      <c r="AG254" s="6"/>
      <c r="AH254" s="106"/>
      <c r="AI254" s="107"/>
      <c r="AJ254" s="5"/>
    </row>
    <row r="255" spans="1:36" ht="12" customHeight="1">
      <c r="A255" s="99"/>
      <c r="B255" s="101"/>
      <c r="C255" s="99"/>
      <c r="D255" s="99"/>
      <c r="E255" s="102"/>
      <c r="F255" s="101"/>
      <c r="G255" s="101"/>
      <c r="H255" s="101"/>
      <c r="I255" s="101"/>
      <c r="J255" s="106"/>
      <c r="K255" s="106"/>
      <c r="L255" s="106"/>
      <c r="M255" s="106"/>
      <c r="N255" s="106"/>
      <c r="O255" s="106"/>
      <c r="P255" s="10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106"/>
      <c r="AC255" s="6"/>
      <c r="AD255" s="106"/>
      <c r="AE255" s="6"/>
      <c r="AF255" s="106"/>
      <c r="AG255" s="6"/>
      <c r="AH255" s="106"/>
      <c r="AI255" s="107"/>
      <c r="AJ255" s="5"/>
    </row>
    <row r="256" spans="1:36" ht="12" customHeight="1">
      <c r="A256" s="99"/>
      <c r="B256" s="101"/>
      <c r="C256" s="99"/>
      <c r="D256" s="99"/>
      <c r="E256" s="102"/>
      <c r="F256" s="101"/>
      <c r="G256" s="101"/>
      <c r="H256" s="101"/>
      <c r="I256" s="101"/>
      <c r="J256" s="106"/>
      <c r="K256" s="106"/>
      <c r="L256" s="106"/>
      <c r="M256" s="106"/>
      <c r="N256" s="106"/>
      <c r="O256" s="106"/>
      <c r="P256" s="10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106"/>
      <c r="AC256" s="6"/>
      <c r="AD256" s="106"/>
      <c r="AE256" s="6"/>
      <c r="AF256" s="106"/>
      <c r="AG256" s="6"/>
      <c r="AH256" s="106"/>
      <c r="AI256" s="107"/>
      <c r="AJ256" s="5"/>
    </row>
    <row r="257" spans="1:36" ht="12" customHeight="1">
      <c r="A257" s="99"/>
      <c r="B257" s="101"/>
      <c r="C257" s="99"/>
      <c r="D257" s="99"/>
      <c r="E257" s="102"/>
      <c r="F257" s="101"/>
      <c r="G257" s="101"/>
      <c r="H257" s="101"/>
      <c r="I257" s="101"/>
      <c r="J257" s="106"/>
      <c r="K257" s="106"/>
      <c r="L257" s="106"/>
      <c r="M257" s="106"/>
      <c r="N257" s="106"/>
      <c r="O257" s="106"/>
      <c r="P257" s="10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106"/>
      <c r="AC257" s="6"/>
      <c r="AD257" s="106"/>
      <c r="AE257" s="6"/>
      <c r="AF257" s="106"/>
      <c r="AG257" s="6"/>
      <c r="AH257" s="106"/>
      <c r="AI257" s="107"/>
      <c r="AJ257" s="5"/>
    </row>
    <row r="258" spans="1:36" ht="12" customHeight="1">
      <c r="A258" s="99"/>
      <c r="B258" s="101"/>
      <c r="C258" s="99"/>
      <c r="D258" s="99"/>
      <c r="E258" s="102"/>
      <c r="F258" s="101"/>
      <c r="G258" s="101"/>
      <c r="H258" s="101"/>
      <c r="I258" s="101"/>
      <c r="J258" s="106"/>
      <c r="K258" s="106"/>
      <c r="L258" s="106"/>
      <c r="M258" s="106"/>
      <c r="N258" s="106"/>
      <c r="O258" s="106"/>
      <c r="P258" s="10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106"/>
      <c r="AC258" s="6"/>
      <c r="AD258" s="106"/>
      <c r="AE258" s="6"/>
      <c r="AF258" s="106"/>
      <c r="AG258" s="6"/>
      <c r="AH258" s="106"/>
      <c r="AI258" s="107"/>
      <c r="AJ258" s="5"/>
    </row>
    <row r="259" spans="1:36" ht="12" customHeight="1">
      <c r="A259" s="99"/>
      <c r="B259" s="101"/>
      <c r="C259" s="99"/>
      <c r="D259" s="99"/>
      <c r="E259" s="102"/>
      <c r="F259" s="101"/>
      <c r="G259" s="101"/>
      <c r="H259" s="101"/>
      <c r="I259" s="101"/>
      <c r="J259" s="106"/>
      <c r="K259" s="106"/>
      <c r="L259" s="106"/>
      <c r="M259" s="106"/>
      <c r="N259" s="106"/>
      <c r="O259" s="106"/>
      <c r="P259" s="10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106"/>
      <c r="AC259" s="6"/>
      <c r="AD259" s="106"/>
      <c r="AE259" s="6"/>
      <c r="AF259" s="106"/>
      <c r="AG259" s="6"/>
      <c r="AH259" s="106"/>
      <c r="AI259" s="107"/>
      <c r="AJ259" s="5"/>
    </row>
    <row r="260" spans="1:36" ht="12" customHeight="1">
      <c r="A260" s="99"/>
      <c r="B260" s="101"/>
      <c r="C260" s="99"/>
      <c r="D260" s="99"/>
      <c r="E260" s="102"/>
      <c r="F260" s="101"/>
      <c r="G260" s="101"/>
      <c r="H260" s="101"/>
      <c r="I260" s="101"/>
      <c r="J260" s="106"/>
      <c r="K260" s="106"/>
      <c r="L260" s="106"/>
      <c r="M260" s="106"/>
      <c r="N260" s="106"/>
      <c r="O260" s="106"/>
      <c r="P260" s="10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106"/>
      <c r="AC260" s="6"/>
      <c r="AD260" s="106"/>
      <c r="AE260" s="6"/>
      <c r="AF260" s="106"/>
      <c r="AG260" s="6"/>
      <c r="AH260" s="106"/>
      <c r="AI260" s="107"/>
      <c r="AJ260" s="5"/>
    </row>
    <row r="261" spans="1:36" ht="12" customHeight="1">
      <c r="A261" s="99"/>
      <c r="B261" s="101"/>
      <c r="C261" s="99"/>
      <c r="D261" s="99"/>
      <c r="E261" s="102"/>
      <c r="F261" s="101"/>
      <c r="G261" s="101"/>
      <c r="H261" s="101"/>
      <c r="I261" s="101"/>
      <c r="J261" s="106"/>
      <c r="K261" s="106"/>
      <c r="L261" s="106"/>
      <c r="M261" s="106"/>
      <c r="N261" s="106"/>
      <c r="O261" s="106"/>
      <c r="P261" s="10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106"/>
      <c r="AC261" s="6"/>
      <c r="AD261" s="106"/>
      <c r="AE261" s="6"/>
      <c r="AF261" s="106"/>
      <c r="AG261" s="6"/>
      <c r="AH261" s="106"/>
      <c r="AI261" s="107"/>
      <c r="AJ261" s="5"/>
    </row>
    <row r="262" spans="1:36" ht="12" customHeight="1">
      <c r="A262" s="99"/>
      <c r="B262" s="101"/>
      <c r="C262" s="99"/>
      <c r="D262" s="99"/>
      <c r="E262" s="102"/>
      <c r="F262" s="101"/>
      <c r="G262" s="101"/>
      <c r="H262" s="101"/>
      <c r="I262" s="101"/>
      <c r="J262" s="106"/>
      <c r="K262" s="106"/>
      <c r="L262" s="106"/>
      <c r="M262" s="106"/>
      <c r="N262" s="106"/>
      <c r="O262" s="106"/>
      <c r="P262" s="10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106"/>
      <c r="AC262" s="6"/>
      <c r="AD262" s="106"/>
      <c r="AE262" s="6"/>
      <c r="AF262" s="106"/>
      <c r="AG262" s="6"/>
      <c r="AH262" s="106"/>
      <c r="AI262" s="107"/>
      <c r="AJ262" s="5"/>
    </row>
    <row r="263" spans="1:36" ht="12" customHeight="1">
      <c r="A263" s="99"/>
      <c r="B263" s="101"/>
      <c r="C263" s="99"/>
      <c r="D263" s="99"/>
      <c r="E263" s="102"/>
      <c r="F263" s="101"/>
      <c r="G263" s="101"/>
      <c r="H263" s="101"/>
      <c r="I263" s="101"/>
      <c r="J263" s="106"/>
      <c r="K263" s="106"/>
      <c r="L263" s="106"/>
      <c r="M263" s="106"/>
      <c r="N263" s="106"/>
      <c r="O263" s="106"/>
      <c r="P263" s="10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106"/>
      <c r="AC263" s="6"/>
      <c r="AD263" s="106"/>
      <c r="AE263" s="6"/>
      <c r="AF263" s="106"/>
      <c r="AG263" s="6"/>
      <c r="AH263" s="106"/>
      <c r="AI263" s="107"/>
      <c r="AJ263" s="5"/>
    </row>
    <row r="264" spans="1:36" ht="12" customHeight="1">
      <c r="A264" s="99"/>
      <c r="B264" s="101"/>
      <c r="C264" s="99"/>
      <c r="D264" s="99"/>
      <c r="E264" s="102"/>
      <c r="F264" s="101"/>
      <c r="G264" s="101"/>
      <c r="H264" s="101"/>
      <c r="I264" s="101"/>
      <c r="J264" s="106"/>
      <c r="K264" s="106"/>
      <c r="L264" s="106"/>
      <c r="M264" s="106"/>
      <c r="N264" s="106"/>
      <c r="O264" s="106"/>
      <c r="P264" s="10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106"/>
      <c r="AC264" s="6"/>
      <c r="AD264" s="106"/>
      <c r="AE264" s="6"/>
      <c r="AF264" s="106"/>
      <c r="AG264" s="6"/>
      <c r="AH264" s="106"/>
      <c r="AI264" s="107"/>
      <c r="AJ264" s="5"/>
    </row>
    <row r="265" spans="1:36" ht="12" customHeight="1">
      <c r="A265" s="99"/>
      <c r="B265" s="101"/>
      <c r="C265" s="99"/>
      <c r="D265" s="99"/>
      <c r="E265" s="102"/>
      <c r="F265" s="101"/>
      <c r="G265" s="101"/>
      <c r="H265" s="101"/>
      <c r="I265" s="101"/>
      <c r="J265" s="106"/>
      <c r="K265" s="106"/>
      <c r="L265" s="106"/>
      <c r="M265" s="106"/>
      <c r="N265" s="106"/>
      <c r="O265" s="106"/>
      <c r="P265" s="10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106"/>
      <c r="AC265" s="6"/>
      <c r="AD265" s="106"/>
      <c r="AE265" s="6"/>
      <c r="AF265" s="106"/>
      <c r="AG265" s="6"/>
      <c r="AH265" s="106"/>
      <c r="AI265" s="107"/>
      <c r="AJ265" s="5"/>
    </row>
    <row r="266" spans="1:36" ht="12" customHeight="1">
      <c r="A266" s="99"/>
      <c r="B266" s="101"/>
      <c r="C266" s="99"/>
      <c r="D266" s="99"/>
      <c r="E266" s="102"/>
      <c r="F266" s="101"/>
      <c r="G266" s="101"/>
      <c r="H266" s="101"/>
      <c r="I266" s="101"/>
      <c r="J266" s="106"/>
      <c r="K266" s="106"/>
      <c r="L266" s="106"/>
      <c r="M266" s="106"/>
      <c r="N266" s="106"/>
      <c r="O266" s="106"/>
      <c r="P266" s="10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106"/>
      <c r="AC266" s="6"/>
      <c r="AD266" s="106"/>
      <c r="AE266" s="6"/>
      <c r="AF266" s="106"/>
      <c r="AG266" s="6"/>
      <c r="AH266" s="106"/>
      <c r="AI266" s="107"/>
      <c r="AJ266" s="5"/>
    </row>
    <row r="267" spans="1:36" ht="12" customHeight="1">
      <c r="A267" s="99"/>
      <c r="B267" s="101"/>
      <c r="C267" s="99"/>
      <c r="D267" s="99"/>
      <c r="E267" s="102"/>
      <c r="F267" s="101"/>
      <c r="G267" s="101"/>
      <c r="H267" s="101"/>
      <c r="I267" s="101"/>
      <c r="J267" s="106"/>
      <c r="K267" s="106"/>
      <c r="L267" s="106"/>
      <c r="M267" s="106"/>
      <c r="N267" s="106"/>
      <c r="O267" s="106"/>
      <c r="P267" s="10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106"/>
      <c r="AC267" s="6"/>
      <c r="AD267" s="106"/>
      <c r="AE267" s="6"/>
      <c r="AF267" s="106"/>
      <c r="AG267" s="6"/>
      <c r="AH267" s="106"/>
      <c r="AI267" s="107"/>
      <c r="AJ267" s="5"/>
    </row>
    <row r="268" spans="1:36" ht="12" customHeight="1">
      <c r="A268" s="99"/>
      <c r="B268" s="101"/>
      <c r="C268" s="99"/>
      <c r="D268" s="99"/>
      <c r="E268" s="102"/>
      <c r="F268" s="101"/>
      <c r="G268" s="101"/>
      <c r="H268" s="101"/>
      <c r="I268" s="101"/>
      <c r="J268" s="106"/>
      <c r="K268" s="106"/>
      <c r="L268" s="106"/>
      <c r="M268" s="106"/>
      <c r="N268" s="106"/>
      <c r="O268" s="106"/>
      <c r="P268" s="10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106"/>
      <c r="AC268" s="6"/>
      <c r="AD268" s="106"/>
      <c r="AE268" s="6"/>
      <c r="AF268" s="106"/>
      <c r="AG268" s="6"/>
      <c r="AH268" s="106"/>
      <c r="AI268" s="107"/>
      <c r="AJ268" s="5"/>
    </row>
    <row r="269" spans="1:36" ht="12" customHeight="1">
      <c r="A269" s="99"/>
      <c r="B269" s="101"/>
      <c r="C269" s="99"/>
      <c r="D269" s="99"/>
      <c r="E269" s="102"/>
      <c r="F269" s="101"/>
      <c r="G269" s="101"/>
      <c r="H269" s="101"/>
      <c r="I269" s="101"/>
      <c r="J269" s="106"/>
      <c r="K269" s="106"/>
      <c r="L269" s="106"/>
      <c r="M269" s="106"/>
      <c r="N269" s="106"/>
      <c r="O269" s="106"/>
      <c r="P269" s="10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106"/>
      <c r="AC269" s="6"/>
      <c r="AD269" s="106"/>
      <c r="AE269" s="6"/>
      <c r="AF269" s="106"/>
      <c r="AG269" s="6"/>
      <c r="AH269" s="106"/>
      <c r="AI269" s="107"/>
      <c r="AJ269" s="5"/>
    </row>
    <row r="270" spans="1:36" ht="12" customHeight="1">
      <c r="A270" s="99"/>
      <c r="B270" s="101"/>
      <c r="C270" s="99"/>
      <c r="D270" s="99"/>
      <c r="E270" s="102"/>
      <c r="F270" s="101"/>
      <c r="G270" s="101"/>
      <c r="H270" s="101"/>
      <c r="I270" s="101"/>
      <c r="J270" s="106"/>
      <c r="K270" s="106"/>
      <c r="L270" s="106"/>
      <c r="M270" s="106"/>
      <c r="N270" s="106"/>
      <c r="O270" s="106"/>
      <c r="P270" s="10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106"/>
      <c r="AC270" s="6"/>
      <c r="AD270" s="106"/>
      <c r="AE270" s="6"/>
      <c r="AF270" s="106"/>
      <c r="AG270" s="6"/>
      <c r="AH270" s="106"/>
      <c r="AI270" s="107"/>
      <c r="AJ270" s="5"/>
    </row>
    <row r="271" spans="1:36" ht="12" customHeight="1">
      <c r="A271" s="99"/>
      <c r="B271" s="101"/>
      <c r="C271" s="99"/>
      <c r="D271" s="99"/>
      <c r="E271" s="102"/>
      <c r="F271" s="101"/>
      <c r="G271" s="101"/>
      <c r="H271" s="101"/>
      <c r="I271" s="101"/>
      <c r="J271" s="106"/>
      <c r="K271" s="106"/>
      <c r="L271" s="106"/>
      <c r="M271" s="106"/>
      <c r="N271" s="106"/>
      <c r="O271" s="106"/>
      <c r="P271" s="10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106"/>
      <c r="AC271" s="6"/>
      <c r="AD271" s="106"/>
      <c r="AE271" s="6"/>
      <c r="AF271" s="106"/>
      <c r="AG271" s="6"/>
      <c r="AH271" s="106"/>
      <c r="AI271" s="107"/>
      <c r="AJ271" s="5"/>
    </row>
    <row r="272" spans="1:36" ht="12" customHeight="1">
      <c r="A272" s="99"/>
      <c r="B272" s="101"/>
      <c r="C272" s="99"/>
      <c r="D272" s="99"/>
      <c r="E272" s="102"/>
      <c r="F272" s="101"/>
      <c r="G272" s="101"/>
      <c r="H272" s="101"/>
      <c r="I272" s="101"/>
      <c r="J272" s="106"/>
      <c r="K272" s="106"/>
      <c r="L272" s="106"/>
      <c r="M272" s="106"/>
      <c r="N272" s="106"/>
      <c r="O272" s="106"/>
      <c r="P272" s="10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106"/>
      <c r="AC272" s="6"/>
      <c r="AD272" s="106"/>
      <c r="AE272" s="6"/>
      <c r="AF272" s="106"/>
      <c r="AG272" s="6"/>
      <c r="AH272" s="106"/>
      <c r="AI272" s="107"/>
      <c r="AJ272" s="5"/>
    </row>
    <row r="273" spans="1:36" ht="12" customHeight="1">
      <c r="A273" s="99"/>
      <c r="B273" s="101"/>
      <c r="C273" s="99"/>
      <c r="D273" s="99"/>
      <c r="E273" s="102"/>
      <c r="F273" s="101"/>
      <c r="G273" s="101"/>
      <c r="H273" s="101"/>
      <c r="I273" s="101"/>
      <c r="J273" s="106"/>
      <c r="K273" s="106"/>
      <c r="L273" s="106"/>
      <c r="M273" s="106"/>
      <c r="N273" s="106"/>
      <c r="O273" s="106"/>
      <c r="P273" s="10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106"/>
      <c r="AC273" s="6"/>
      <c r="AD273" s="106"/>
      <c r="AE273" s="6"/>
      <c r="AF273" s="106"/>
      <c r="AG273" s="6"/>
      <c r="AH273" s="106"/>
      <c r="AI273" s="107"/>
      <c r="AJ273" s="5"/>
    </row>
    <row r="274" spans="1:36" ht="12" customHeight="1">
      <c r="A274" s="99"/>
      <c r="B274" s="101"/>
      <c r="C274" s="99"/>
      <c r="D274" s="99"/>
      <c r="E274" s="102"/>
      <c r="F274" s="101"/>
      <c r="G274" s="101"/>
      <c r="H274" s="101"/>
      <c r="I274" s="101"/>
      <c r="J274" s="106"/>
      <c r="K274" s="106"/>
      <c r="L274" s="106"/>
      <c r="M274" s="106"/>
      <c r="N274" s="106"/>
      <c r="O274" s="106"/>
      <c r="P274" s="10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106"/>
      <c r="AC274" s="6"/>
      <c r="AD274" s="106"/>
      <c r="AE274" s="6"/>
      <c r="AF274" s="106"/>
      <c r="AG274" s="6"/>
      <c r="AH274" s="106"/>
      <c r="AI274" s="107"/>
      <c r="AJ274" s="5"/>
    </row>
    <row r="275" spans="1:36" ht="12" customHeight="1">
      <c r="A275" s="99"/>
      <c r="B275" s="101"/>
      <c r="C275" s="99"/>
      <c r="D275" s="99"/>
      <c r="E275" s="102"/>
      <c r="F275" s="101"/>
      <c r="G275" s="101"/>
      <c r="H275" s="101"/>
      <c r="I275" s="101"/>
      <c r="J275" s="106"/>
      <c r="K275" s="106"/>
      <c r="L275" s="106"/>
      <c r="M275" s="106"/>
      <c r="N275" s="106"/>
      <c r="O275" s="106"/>
      <c r="P275" s="10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106"/>
      <c r="AC275" s="6"/>
      <c r="AD275" s="106"/>
      <c r="AE275" s="6"/>
      <c r="AF275" s="106"/>
      <c r="AG275" s="6"/>
      <c r="AH275" s="106"/>
      <c r="AI275" s="107"/>
      <c r="AJ275" s="5"/>
    </row>
    <row r="276" spans="1:36" ht="12" customHeight="1">
      <c r="A276" s="99"/>
      <c r="B276" s="101"/>
      <c r="C276" s="99"/>
      <c r="D276" s="99"/>
      <c r="E276" s="102"/>
      <c r="F276" s="101"/>
      <c r="G276" s="101"/>
      <c r="H276" s="101"/>
      <c r="I276" s="101"/>
      <c r="J276" s="106"/>
      <c r="K276" s="106"/>
      <c r="L276" s="106"/>
      <c r="M276" s="106"/>
      <c r="N276" s="106"/>
      <c r="O276" s="106"/>
      <c r="P276" s="10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106"/>
      <c r="AC276" s="6"/>
      <c r="AD276" s="106"/>
      <c r="AE276" s="6"/>
      <c r="AF276" s="106"/>
      <c r="AG276" s="6"/>
      <c r="AH276" s="106"/>
      <c r="AI276" s="107"/>
      <c r="AJ276" s="5"/>
    </row>
    <row r="277" spans="1:36" ht="12" customHeight="1">
      <c r="A277" s="99"/>
      <c r="B277" s="101"/>
      <c r="C277" s="99"/>
      <c r="D277" s="99"/>
      <c r="E277" s="102"/>
      <c r="F277" s="101"/>
      <c r="G277" s="101"/>
      <c r="H277" s="101"/>
      <c r="I277" s="101"/>
      <c r="J277" s="106"/>
      <c r="K277" s="106"/>
      <c r="L277" s="106"/>
      <c r="M277" s="106"/>
      <c r="N277" s="106"/>
      <c r="O277" s="106"/>
      <c r="P277" s="10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106"/>
      <c r="AC277" s="6"/>
      <c r="AD277" s="106"/>
      <c r="AE277" s="6"/>
      <c r="AF277" s="106"/>
      <c r="AG277" s="6"/>
      <c r="AH277" s="106"/>
      <c r="AI277" s="107"/>
      <c r="AJ277" s="5"/>
    </row>
    <row r="278" spans="1:36" ht="12" customHeight="1">
      <c r="A278" s="99"/>
      <c r="B278" s="101"/>
      <c r="C278" s="99"/>
      <c r="D278" s="99"/>
      <c r="E278" s="102"/>
      <c r="F278" s="101"/>
      <c r="G278" s="101"/>
      <c r="H278" s="101"/>
      <c r="I278" s="101"/>
      <c r="J278" s="106"/>
      <c r="K278" s="106"/>
      <c r="L278" s="106"/>
      <c r="M278" s="106"/>
      <c r="N278" s="106"/>
      <c r="O278" s="106"/>
      <c r="P278" s="10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106"/>
      <c r="AC278" s="6"/>
      <c r="AD278" s="106"/>
      <c r="AE278" s="6"/>
      <c r="AF278" s="106"/>
      <c r="AG278" s="6"/>
      <c r="AH278" s="106"/>
      <c r="AI278" s="107"/>
      <c r="AJ278" s="5"/>
    </row>
    <row r="279" spans="1:36" ht="12" customHeight="1">
      <c r="A279" s="99"/>
      <c r="B279" s="101"/>
      <c r="C279" s="99"/>
      <c r="D279" s="99"/>
      <c r="E279" s="102"/>
      <c r="F279" s="101"/>
      <c r="G279" s="101"/>
      <c r="H279" s="101"/>
      <c r="I279" s="101"/>
      <c r="J279" s="106"/>
      <c r="K279" s="106"/>
      <c r="L279" s="106"/>
      <c r="M279" s="106"/>
      <c r="N279" s="106"/>
      <c r="O279" s="106"/>
      <c r="P279" s="10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106"/>
      <c r="AC279" s="6"/>
      <c r="AD279" s="106"/>
      <c r="AE279" s="6"/>
      <c r="AF279" s="106"/>
      <c r="AG279" s="6"/>
      <c r="AH279" s="106"/>
      <c r="AI279" s="107"/>
      <c r="AJ279" s="5"/>
    </row>
    <row r="280" spans="1:36" ht="12" customHeight="1">
      <c r="A280" s="99"/>
      <c r="B280" s="101"/>
      <c r="C280" s="99"/>
      <c r="D280" s="99"/>
      <c r="E280" s="102"/>
      <c r="F280" s="101"/>
      <c r="G280" s="101"/>
      <c r="H280" s="101"/>
      <c r="I280" s="101"/>
      <c r="J280" s="106"/>
      <c r="K280" s="106"/>
      <c r="L280" s="106"/>
      <c r="M280" s="106"/>
      <c r="N280" s="106"/>
      <c r="O280" s="106"/>
      <c r="P280" s="10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106"/>
      <c r="AC280" s="6"/>
      <c r="AD280" s="106"/>
      <c r="AE280" s="6"/>
      <c r="AF280" s="106"/>
      <c r="AG280" s="6"/>
      <c r="AH280" s="106"/>
      <c r="AI280" s="107"/>
      <c r="AJ280" s="5"/>
    </row>
    <row r="281" spans="1:36" ht="12" customHeight="1">
      <c r="A281" s="99"/>
      <c r="B281" s="101"/>
      <c r="C281" s="99"/>
      <c r="D281" s="99"/>
      <c r="E281" s="102"/>
      <c r="F281" s="101"/>
      <c r="G281" s="101"/>
      <c r="H281" s="101"/>
      <c r="I281" s="101"/>
      <c r="J281" s="106"/>
      <c r="K281" s="106"/>
      <c r="L281" s="106"/>
      <c r="M281" s="106"/>
      <c r="N281" s="106"/>
      <c r="O281" s="106"/>
      <c r="P281" s="10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106"/>
      <c r="AC281" s="6"/>
      <c r="AD281" s="106"/>
      <c r="AE281" s="6"/>
      <c r="AF281" s="106"/>
      <c r="AG281" s="6"/>
      <c r="AH281" s="106"/>
      <c r="AI281" s="107"/>
      <c r="AJ281" s="5"/>
    </row>
    <row r="282" spans="1:36" ht="12" customHeight="1">
      <c r="A282" s="99"/>
      <c r="B282" s="101"/>
      <c r="C282" s="99"/>
      <c r="D282" s="99"/>
      <c r="E282" s="102"/>
      <c r="F282" s="101"/>
      <c r="G282" s="101"/>
      <c r="H282" s="101"/>
      <c r="I282" s="101"/>
      <c r="J282" s="106"/>
      <c r="K282" s="106"/>
      <c r="L282" s="106"/>
      <c r="M282" s="106"/>
      <c r="N282" s="106"/>
      <c r="O282" s="106"/>
      <c r="P282" s="10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106"/>
      <c r="AC282" s="6"/>
      <c r="AD282" s="106"/>
      <c r="AE282" s="6"/>
      <c r="AF282" s="106"/>
      <c r="AG282" s="6"/>
      <c r="AH282" s="106"/>
      <c r="AI282" s="107"/>
      <c r="AJ282" s="5"/>
    </row>
    <row r="283" spans="1:36" ht="12" customHeight="1">
      <c r="A283" s="99"/>
      <c r="B283" s="101"/>
      <c r="C283" s="99"/>
      <c r="D283" s="99"/>
      <c r="E283" s="102"/>
      <c r="F283" s="101"/>
      <c r="G283" s="101"/>
      <c r="H283" s="101"/>
      <c r="I283" s="101"/>
      <c r="J283" s="106"/>
      <c r="K283" s="106"/>
      <c r="L283" s="106"/>
      <c r="M283" s="106"/>
      <c r="N283" s="106"/>
      <c r="O283" s="106"/>
      <c r="P283" s="10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106"/>
      <c r="AC283" s="6"/>
      <c r="AD283" s="106"/>
      <c r="AE283" s="6"/>
      <c r="AF283" s="106"/>
      <c r="AG283" s="6"/>
      <c r="AH283" s="106"/>
      <c r="AI283" s="107"/>
      <c r="AJ283" s="5"/>
    </row>
    <row r="284" spans="1:36" ht="12" customHeight="1">
      <c r="A284" s="99"/>
      <c r="B284" s="101"/>
      <c r="C284" s="99"/>
      <c r="D284" s="99"/>
      <c r="E284" s="102"/>
      <c r="F284" s="101"/>
      <c r="G284" s="101"/>
      <c r="H284" s="101"/>
      <c r="I284" s="101"/>
      <c r="J284" s="106"/>
      <c r="K284" s="106"/>
      <c r="L284" s="106"/>
      <c r="M284" s="106"/>
      <c r="N284" s="106"/>
      <c r="O284" s="106"/>
      <c r="P284" s="10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106"/>
      <c r="AC284" s="6"/>
      <c r="AD284" s="106"/>
      <c r="AE284" s="6"/>
      <c r="AF284" s="106"/>
      <c r="AG284" s="6"/>
      <c r="AH284" s="106"/>
      <c r="AI284" s="107"/>
      <c r="AJ284" s="5"/>
    </row>
    <row r="285" spans="1:36" ht="12" customHeight="1">
      <c r="A285" s="99"/>
      <c r="B285" s="101"/>
      <c r="C285" s="99"/>
      <c r="D285" s="99"/>
      <c r="E285" s="102"/>
      <c r="F285" s="101"/>
      <c r="G285" s="101"/>
      <c r="H285" s="101"/>
      <c r="I285" s="101"/>
      <c r="J285" s="106"/>
      <c r="K285" s="106"/>
      <c r="L285" s="106"/>
      <c r="M285" s="106"/>
      <c r="N285" s="106"/>
      <c r="O285" s="106"/>
      <c r="P285" s="10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106"/>
      <c r="AC285" s="6"/>
      <c r="AD285" s="106"/>
      <c r="AE285" s="6"/>
      <c r="AF285" s="106"/>
      <c r="AG285" s="6"/>
      <c r="AH285" s="106"/>
      <c r="AI285" s="107"/>
      <c r="AJ285" s="5"/>
    </row>
    <row r="286" spans="1:36" ht="12" customHeight="1">
      <c r="A286" s="99"/>
      <c r="B286" s="101"/>
      <c r="C286" s="99"/>
      <c r="D286" s="99"/>
      <c r="E286" s="102"/>
      <c r="F286" s="101"/>
      <c r="G286" s="101"/>
      <c r="H286" s="101"/>
      <c r="I286" s="101"/>
      <c r="J286" s="106"/>
      <c r="K286" s="106"/>
      <c r="L286" s="106"/>
      <c r="M286" s="106"/>
      <c r="N286" s="106"/>
      <c r="O286" s="106"/>
      <c r="P286" s="10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106"/>
      <c r="AC286" s="6"/>
      <c r="AD286" s="106"/>
      <c r="AE286" s="6"/>
      <c r="AF286" s="106"/>
      <c r="AG286" s="6"/>
      <c r="AH286" s="106"/>
      <c r="AI286" s="107"/>
      <c r="AJ286" s="5"/>
    </row>
    <row r="287" spans="1:36" ht="12" customHeight="1">
      <c r="A287" s="99"/>
      <c r="B287" s="101"/>
      <c r="C287" s="99"/>
      <c r="D287" s="99"/>
      <c r="E287" s="102"/>
      <c r="F287" s="101"/>
      <c r="G287" s="101"/>
      <c r="H287" s="101"/>
      <c r="I287" s="101"/>
      <c r="J287" s="106"/>
      <c r="K287" s="106"/>
      <c r="L287" s="106"/>
      <c r="M287" s="106"/>
      <c r="N287" s="106"/>
      <c r="O287" s="106"/>
      <c r="P287" s="10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106"/>
      <c r="AC287" s="6"/>
      <c r="AD287" s="106"/>
      <c r="AE287" s="6"/>
      <c r="AF287" s="106"/>
      <c r="AG287" s="6"/>
      <c r="AH287" s="106"/>
      <c r="AI287" s="107"/>
      <c r="AJ287" s="5"/>
    </row>
    <row r="288" spans="1:36" ht="12" customHeight="1">
      <c r="A288" s="99"/>
      <c r="B288" s="101"/>
      <c r="C288" s="99"/>
      <c r="D288" s="99"/>
      <c r="E288" s="102"/>
      <c r="F288" s="101"/>
      <c r="G288" s="101"/>
      <c r="H288" s="101"/>
      <c r="I288" s="101"/>
      <c r="J288" s="106"/>
      <c r="K288" s="106"/>
      <c r="L288" s="106"/>
      <c r="M288" s="106"/>
      <c r="N288" s="106"/>
      <c r="O288" s="106"/>
      <c r="P288" s="10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106"/>
      <c r="AC288" s="6"/>
      <c r="AD288" s="106"/>
      <c r="AE288" s="6"/>
      <c r="AF288" s="106"/>
      <c r="AG288" s="6"/>
      <c r="AH288" s="106"/>
      <c r="AI288" s="107"/>
      <c r="AJ288" s="5"/>
    </row>
    <row r="289" spans="1:36" ht="12" customHeight="1">
      <c r="A289" s="99"/>
      <c r="B289" s="101"/>
      <c r="C289" s="99"/>
      <c r="D289" s="99"/>
      <c r="E289" s="102"/>
      <c r="F289" s="101"/>
      <c r="G289" s="101"/>
      <c r="H289" s="101"/>
      <c r="I289" s="101"/>
      <c r="J289" s="106"/>
      <c r="K289" s="106"/>
      <c r="L289" s="106"/>
      <c r="M289" s="106"/>
      <c r="N289" s="106"/>
      <c r="O289" s="106"/>
      <c r="P289" s="10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106"/>
      <c r="AC289" s="6"/>
      <c r="AD289" s="106"/>
      <c r="AE289" s="6"/>
      <c r="AF289" s="106"/>
      <c r="AG289" s="6"/>
      <c r="AH289" s="106"/>
      <c r="AI289" s="107"/>
      <c r="AJ289" s="5"/>
    </row>
    <row r="290" spans="1:36" ht="12" customHeight="1">
      <c r="A290" s="99"/>
      <c r="B290" s="101"/>
      <c r="C290" s="99"/>
      <c r="D290" s="99"/>
      <c r="E290" s="102"/>
      <c r="F290" s="101"/>
      <c r="G290" s="101"/>
      <c r="H290" s="101"/>
      <c r="I290" s="101"/>
      <c r="J290" s="106"/>
      <c r="K290" s="106"/>
      <c r="L290" s="106"/>
      <c r="M290" s="106"/>
      <c r="N290" s="106"/>
      <c r="O290" s="106"/>
      <c r="P290" s="10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106"/>
      <c r="AC290" s="6"/>
      <c r="AD290" s="106"/>
      <c r="AE290" s="6"/>
      <c r="AF290" s="106"/>
      <c r="AG290" s="6"/>
      <c r="AH290" s="106"/>
      <c r="AI290" s="107"/>
      <c r="AJ290" s="5"/>
    </row>
    <row r="291" spans="1:36" ht="12" customHeight="1">
      <c r="A291" s="99"/>
      <c r="B291" s="101"/>
      <c r="C291" s="99"/>
      <c r="D291" s="99"/>
      <c r="E291" s="102"/>
      <c r="F291" s="101"/>
      <c r="G291" s="101"/>
      <c r="H291" s="101"/>
      <c r="I291" s="101"/>
      <c r="J291" s="106"/>
      <c r="K291" s="106"/>
      <c r="L291" s="106"/>
      <c r="M291" s="106"/>
      <c r="N291" s="106"/>
      <c r="O291" s="106"/>
      <c r="P291" s="10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106"/>
      <c r="AC291" s="6"/>
      <c r="AD291" s="106"/>
      <c r="AE291" s="6"/>
      <c r="AF291" s="106"/>
      <c r="AG291" s="6"/>
      <c r="AH291" s="106"/>
      <c r="AI291" s="107"/>
      <c r="AJ291" s="5"/>
    </row>
    <row r="292" spans="1:36" ht="12" customHeight="1">
      <c r="A292" s="99"/>
      <c r="B292" s="101"/>
      <c r="C292" s="99"/>
      <c r="D292" s="99"/>
      <c r="E292" s="102"/>
      <c r="F292" s="101"/>
      <c r="G292" s="101"/>
      <c r="H292" s="101"/>
      <c r="I292" s="101"/>
      <c r="J292" s="106"/>
      <c r="K292" s="106"/>
      <c r="L292" s="106"/>
      <c r="M292" s="106"/>
      <c r="N292" s="106"/>
      <c r="O292" s="106"/>
      <c r="P292" s="10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106"/>
      <c r="AC292" s="6"/>
      <c r="AD292" s="106"/>
      <c r="AE292" s="6"/>
      <c r="AF292" s="106"/>
      <c r="AG292" s="6"/>
      <c r="AH292" s="106"/>
      <c r="AI292" s="107"/>
      <c r="AJ292" s="5"/>
    </row>
    <row r="293" spans="1:36" ht="12" customHeight="1">
      <c r="A293" s="99"/>
      <c r="B293" s="101"/>
      <c r="C293" s="99"/>
      <c r="D293" s="99"/>
      <c r="E293" s="102"/>
      <c r="F293" s="101"/>
      <c r="G293" s="101"/>
      <c r="H293" s="101"/>
      <c r="I293" s="101"/>
      <c r="J293" s="106"/>
      <c r="K293" s="106"/>
      <c r="L293" s="106"/>
      <c r="M293" s="106"/>
      <c r="N293" s="106"/>
      <c r="O293" s="106"/>
      <c r="P293" s="10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106"/>
      <c r="AC293" s="6"/>
      <c r="AD293" s="106"/>
      <c r="AE293" s="6"/>
      <c r="AF293" s="106"/>
      <c r="AG293" s="6"/>
      <c r="AH293" s="106"/>
      <c r="AI293" s="107"/>
      <c r="AJ293" s="5"/>
    </row>
    <row r="294" spans="1:36" ht="12" customHeight="1">
      <c r="A294" s="99"/>
      <c r="B294" s="101"/>
      <c r="C294" s="99"/>
      <c r="D294" s="99"/>
      <c r="E294" s="102"/>
      <c r="F294" s="101"/>
      <c r="G294" s="101"/>
      <c r="H294" s="101"/>
      <c r="I294" s="101"/>
      <c r="J294" s="106"/>
      <c r="K294" s="106"/>
      <c r="L294" s="106"/>
      <c r="M294" s="106"/>
      <c r="N294" s="106"/>
      <c r="O294" s="106"/>
      <c r="P294" s="10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106"/>
      <c r="AC294" s="6"/>
      <c r="AD294" s="106"/>
      <c r="AE294" s="6"/>
      <c r="AF294" s="106"/>
      <c r="AG294" s="6"/>
      <c r="AH294" s="106"/>
      <c r="AI294" s="107"/>
      <c r="AJ294" s="5"/>
    </row>
    <row r="295" spans="1:36" ht="12" customHeight="1">
      <c r="A295" s="99"/>
      <c r="B295" s="101"/>
      <c r="C295" s="99"/>
      <c r="D295" s="99"/>
      <c r="E295" s="102"/>
      <c r="F295" s="101"/>
      <c r="G295" s="101"/>
      <c r="H295" s="101"/>
      <c r="I295" s="101"/>
      <c r="J295" s="106"/>
      <c r="K295" s="106"/>
      <c r="L295" s="106"/>
      <c r="M295" s="106"/>
      <c r="N295" s="106"/>
      <c r="O295" s="106"/>
      <c r="P295" s="10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106"/>
      <c r="AC295" s="6"/>
      <c r="AD295" s="106"/>
      <c r="AE295" s="6"/>
      <c r="AF295" s="106"/>
      <c r="AG295" s="6"/>
      <c r="AH295" s="106"/>
      <c r="AI295" s="107"/>
      <c r="AJ295" s="5"/>
    </row>
    <row r="296" spans="1:36" ht="12" customHeight="1">
      <c r="A296" s="99"/>
      <c r="B296" s="101"/>
      <c r="C296" s="99"/>
      <c r="D296" s="99"/>
      <c r="E296" s="102"/>
      <c r="F296" s="101"/>
      <c r="G296" s="101"/>
      <c r="H296" s="101"/>
      <c r="I296" s="101"/>
      <c r="J296" s="106"/>
      <c r="K296" s="106"/>
      <c r="L296" s="106"/>
      <c r="M296" s="106"/>
      <c r="N296" s="106"/>
      <c r="O296" s="106"/>
      <c r="P296" s="10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106"/>
      <c r="AC296" s="6"/>
      <c r="AD296" s="106"/>
      <c r="AE296" s="6"/>
      <c r="AF296" s="106"/>
      <c r="AG296" s="6"/>
      <c r="AH296" s="106"/>
      <c r="AI296" s="107"/>
      <c r="AJ296" s="5"/>
    </row>
    <row r="297" spans="1:36" ht="12" customHeight="1">
      <c r="A297" s="99"/>
      <c r="B297" s="101"/>
      <c r="C297" s="99"/>
      <c r="D297" s="99"/>
      <c r="E297" s="102"/>
      <c r="F297" s="101"/>
      <c r="G297" s="101"/>
      <c r="H297" s="101"/>
      <c r="I297" s="101"/>
      <c r="J297" s="106"/>
      <c r="K297" s="106"/>
      <c r="L297" s="106"/>
      <c r="M297" s="106"/>
      <c r="N297" s="106"/>
      <c r="O297" s="106"/>
      <c r="P297" s="10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106"/>
      <c r="AC297" s="6"/>
      <c r="AD297" s="106"/>
      <c r="AE297" s="6"/>
      <c r="AF297" s="106"/>
      <c r="AG297" s="6"/>
      <c r="AH297" s="106"/>
      <c r="AI297" s="107"/>
      <c r="AJ297" s="5"/>
    </row>
    <row r="298" spans="1:36" ht="12" customHeight="1">
      <c r="A298" s="99"/>
      <c r="B298" s="101"/>
      <c r="C298" s="99"/>
      <c r="D298" s="99"/>
      <c r="E298" s="102"/>
      <c r="F298" s="101"/>
      <c r="G298" s="101"/>
      <c r="H298" s="101"/>
      <c r="I298" s="101"/>
      <c r="J298" s="106"/>
      <c r="K298" s="106"/>
      <c r="L298" s="106"/>
      <c r="M298" s="106"/>
      <c r="N298" s="106"/>
      <c r="O298" s="106"/>
      <c r="P298" s="10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106"/>
      <c r="AC298" s="6"/>
      <c r="AD298" s="106"/>
      <c r="AE298" s="6"/>
      <c r="AF298" s="106"/>
      <c r="AG298" s="6"/>
      <c r="AH298" s="106"/>
      <c r="AI298" s="107"/>
      <c r="AJ298" s="5"/>
    </row>
    <row r="299" spans="1:36" ht="12" customHeight="1">
      <c r="A299" s="99"/>
      <c r="B299" s="101"/>
      <c r="C299" s="99"/>
      <c r="D299" s="99"/>
      <c r="E299" s="102"/>
      <c r="F299" s="101"/>
      <c r="G299" s="101"/>
      <c r="H299" s="101"/>
      <c r="I299" s="101"/>
      <c r="J299" s="106"/>
      <c r="K299" s="106"/>
      <c r="L299" s="106"/>
      <c r="M299" s="106"/>
      <c r="N299" s="106"/>
      <c r="O299" s="106"/>
      <c r="P299" s="10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106"/>
      <c r="AC299" s="6"/>
      <c r="AD299" s="106"/>
      <c r="AE299" s="6"/>
      <c r="AF299" s="106"/>
      <c r="AG299" s="6"/>
      <c r="AH299" s="106"/>
      <c r="AI299" s="107"/>
      <c r="AJ299" s="5"/>
    </row>
    <row r="300" spans="1:36" ht="12" customHeight="1">
      <c r="A300" s="99"/>
      <c r="B300" s="101"/>
      <c r="C300" s="99"/>
      <c r="D300" s="99"/>
      <c r="E300" s="102"/>
      <c r="F300" s="101"/>
      <c r="G300" s="101"/>
      <c r="H300" s="101"/>
      <c r="I300" s="101"/>
      <c r="J300" s="106"/>
      <c r="K300" s="106"/>
      <c r="L300" s="106"/>
      <c r="M300" s="106"/>
      <c r="N300" s="106"/>
      <c r="O300" s="106"/>
      <c r="P300" s="10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106"/>
      <c r="AC300" s="6"/>
      <c r="AD300" s="106"/>
      <c r="AE300" s="6"/>
      <c r="AF300" s="106"/>
      <c r="AG300" s="6"/>
      <c r="AH300" s="106"/>
      <c r="AI300" s="107"/>
      <c r="AJ300" s="5"/>
    </row>
    <row r="301" spans="1:36" ht="12" customHeight="1">
      <c r="A301" s="99"/>
      <c r="B301" s="101"/>
      <c r="C301" s="99"/>
      <c r="D301" s="99"/>
      <c r="E301" s="102"/>
      <c r="F301" s="101"/>
      <c r="G301" s="101"/>
      <c r="H301" s="101"/>
      <c r="I301" s="101"/>
      <c r="J301" s="106"/>
      <c r="K301" s="106"/>
      <c r="L301" s="106"/>
      <c r="M301" s="106"/>
      <c r="N301" s="106"/>
      <c r="O301" s="106"/>
      <c r="P301" s="10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106"/>
      <c r="AC301" s="6"/>
      <c r="AD301" s="106"/>
      <c r="AE301" s="6"/>
      <c r="AF301" s="106"/>
      <c r="AG301" s="6"/>
      <c r="AH301" s="106"/>
      <c r="AI301" s="107"/>
      <c r="AJ301" s="5"/>
    </row>
    <row r="302" spans="1:36" ht="12" customHeight="1">
      <c r="A302" s="99"/>
      <c r="B302" s="101"/>
      <c r="C302" s="99"/>
      <c r="D302" s="99"/>
      <c r="E302" s="102"/>
      <c r="F302" s="101"/>
      <c r="G302" s="101"/>
      <c r="H302" s="101"/>
      <c r="I302" s="101"/>
      <c r="J302" s="106"/>
      <c r="K302" s="106"/>
      <c r="L302" s="106"/>
      <c r="M302" s="106"/>
      <c r="N302" s="106"/>
      <c r="O302" s="106"/>
      <c r="P302" s="10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106"/>
      <c r="AC302" s="6"/>
      <c r="AD302" s="106"/>
      <c r="AE302" s="6"/>
      <c r="AF302" s="106"/>
      <c r="AG302" s="6"/>
      <c r="AH302" s="106"/>
      <c r="AI302" s="107"/>
      <c r="AJ302" s="5"/>
    </row>
    <row r="303" spans="1:36" ht="12" customHeight="1">
      <c r="A303" s="99"/>
      <c r="B303" s="101"/>
      <c r="C303" s="99"/>
      <c r="D303" s="99"/>
      <c r="E303" s="102"/>
      <c r="F303" s="101"/>
      <c r="G303" s="101"/>
      <c r="H303" s="101"/>
      <c r="I303" s="101"/>
      <c r="J303" s="106"/>
      <c r="K303" s="106"/>
      <c r="L303" s="106"/>
      <c r="M303" s="106"/>
      <c r="N303" s="106"/>
      <c r="O303" s="106"/>
      <c r="P303" s="10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106"/>
      <c r="AC303" s="6"/>
      <c r="AD303" s="106"/>
      <c r="AE303" s="6"/>
      <c r="AF303" s="106"/>
      <c r="AG303" s="6"/>
      <c r="AH303" s="106"/>
      <c r="AI303" s="107"/>
      <c r="AJ303" s="5"/>
    </row>
    <row r="304" spans="1:36" ht="12" customHeight="1">
      <c r="A304" s="99"/>
      <c r="B304" s="101"/>
      <c r="C304" s="99"/>
      <c r="D304" s="99"/>
      <c r="E304" s="102"/>
      <c r="F304" s="101"/>
      <c r="G304" s="101"/>
      <c r="H304" s="101"/>
      <c r="I304" s="101"/>
      <c r="J304" s="106"/>
      <c r="K304" s="106"/>
      <c r="L304" s="106"/>
      <c r="M304" s="106"/>
      <c r="N304" s="106"/>
      <c r="O304" s="106"/>
      <c r="P304" s="10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106"/>
      <c r="AC304" s="6"/>
      <c r="AD304" s="106"/>
      <c r="AE304" s="6"/>
      <c r="AF304" s="106"/>
      <c r="AG304" s="6"/>
      <c r="AH304" s="106"/>
      <c r="AI304" s="107"/>
      <c r="AJ304" s="5"/>
    </row>
    <row r="305" spans="1:36" ht="12" customHeight="1">
      <c r="A305" s="99"/>
      <c r="B305" s="101"/>
      <c r="C305" s="99"/>
      <c r="D305" s="99"/>
      <c r="E305" s="102"/>
      <c r="F305" s="101"/>
      <c r="G305" s="101"/>
      <c r="H305" s="101"/>
      <c r="I305" s="101"/>
      <c r="J305" s="106"/>
      <c r="K305" s="106"/>
      <c r="L305" s="106"/>
      <c r="M305" s="106"/>
      <c r="N305" s="106"/>
      <c r="O305" s="106"/>
      <c r="P305" s="10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106"/>
      <c r="AC305" s="6"/>
      <c r="AD305" s="106"/>
      <c r="AE305" s="6"/>
      <c r="AF305" s="106"/>
      <c r="AG305" s="6"/>
      <c r="AH305" s="106"/>
      <c r="AI305" s="107"/>
      <c r="AJ305" s="5"/>
    </row>
    <row r="306" spans="1:36" ht="12" customHeight="1">
      <c r="A306" s="99"/>
      <c r="B306" s="101"/>
      <c r="C306" s="99"/>
      <c r="D306" s="99"/>
      <c r="E306" s="102"/>
      <c r="F306" s="101"/>
      <c r="G306" s="101"/>
      <c r="H306" s="101"/>
      <c r="I306" s="101"/>
      <c r="J306" s="106"/>
      <c r="K306" s="106"/>
      <c r="L306" s="106"/>
      <c r="M306" s="106"/>
      <c r="N306" s="106"/>
      <c r="O306" s="106"/>
      <c r="P306" s="10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106"/>
      <c r="AC306" s="6"/>
      <c r="AD306" s="106"/>
      <c r="AE306" s="6"/>
      <c r="AF306" s="106"/>
      <c r="AG306" s="6"/>
      <c r="AH306" s="106"/>
      <c r="AI306" s="107"/>
      <c r="AJ306" s="5"/>
    </row>
    <row r="307" spans="1:36" ht="12" customHeight="1">
      <c r="A307" s="99"/>
      <c r="B307" s="101"/>
      <c r="C307" s="99"/>
      <c r="D307" s="99"/>
      <c r="E307" s="102"/>
      <c r="F307" s="101"/>
      <c r="G307" s="101"/>
      <c r="H307" s="101"/>
      <c r="I307" s="101"/>
      <c r="J307" s="106"/>
      <c r="K307" s="106"/>
      <c r="L307" s="106"/>
      <c r="M307" s="106"/>
      <c r="N307" s="106"/>
      <c r="O307" s="106"/>
      <c r="P307" s="10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106"/>
      <c r="AC307" s="6"/>
      <c r="AD307" s="106"/>
      <c r="AE307" s="6"/>
      <c r="AF307" s="106"/>
      <c r="AG307" s="6"/>
      <c r="AH307" s="106"/>
      <c r="AI307" s="107"/>
      <c r="AJ307" s="5"/>
    </row>
    <row r="308" spans="1:36" ht="12" customHeight="1">
      <c r="A308" s="99"/>
      <c r="B308" s="101"/>
      <c r="C308" s="99"/>
      <c r="D308" s="99"/>
      <c r="E308" s="102"/>
      <c r="F308" s="101"/>
      <c r="G308" s="101"/>
      <c r="H308" s="101"/>
      <c r="I308" s="101"/>
      <c r="J308" s="106"/>
      <c r="K308" s="106"/>
      <c r="L308" s="106"/>
      <c r="M308" s="106"/>
      <c r="N308" s="106"/>
      <c r="O308" s="106"/>
      <c r="P308" s="10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106"/>
      <c r="AC308" s="6"/>
      <c r="AD308" s="106"/>
      <c r="AE308" s="6"/>
      <c r="AF308" s="106"/>
      <c r="AG308" s="6"/>
      <c r="AH308" s="106"/>
      <c r="AI308" s="107"/>
      <c r="AJ308" s="5"/>
    </row>
    <row r="309" spans="1:36" ht="12" customHeight="1">
      <c r="A309" s="99"/>
      <c r="B309" s="101"/>
      <c r="C309" s="99"/>
      <c r="D309" s="99"/>
      <c r="E309" s="102"/>
      <c r="F309" s="101"/>
      <c r="G309" s="101"/>
      <c r="H309" s="101"/>
      <c r="I309" s="101"/>
      <c r="J309" s="106"/>
      <c r="K309" s="106"/>
      <c r="L309" s="106"/>
      <c r="M309" s="106"/>
      <c r="N309" s="106"/>
      <c r="O309" s="106"/>
      <c r="P309" s="10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106"/>
      <c r="AC309" s="6"/>
      <c r="AD309" s="106"/>
      <c r="AE309" s="6"/>
      <c r="AF309" s="106"/>
      <c r="AG309" s="6"/>
      <c r="AH309" s="106"/>
      <c r="AI309" s="107"/>
      <c r="AJ309" s="5"/>
    </row>
    <row r="310" spans="1:36" ht="12" customHeight="1">
      <c r="A310" s="99"/>
      <c r="B310" s="101"/>
      <c r="C310" s="99"/>
      <c r="D310" s="99"/>
      <c r="E310" s="102"/>
      <c r="F310" s="101"/>
      <c r="G310" s="101"/>
      <c r="H310" s="101"/>
      <c r="I310" s="101"/>
      <c r="J310" s="106"/>
      <c r="K310" s="106"/>
      <c r="L310" s="106"/>
      <c r="M310" s="106"/>
      <c r="N310" s="106"/>
      <c r="O310" s="106"/>
      <c r="P310" s="10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106"/>
      <c r="AC310" s="6"/>
      <c r="AD310" s="106"/>
      <c r="AE310" s="6"/>
      <c r="AF310" s="106"/>
      <c r="AG310" s="6"/>
      <c r="AH310" s="106"/>
      <c r="AI310" s="107"/>
      <c r="AJ310" s="5"/>
    </row>
    <row r="311" spans="1:36" ht="12" customHeight="1">
      <c r="A311" s="99"/>
      <c r="B311" s="101"/>
      <c r="C311" s="99"/>
      <c r="D311" s="99"/>
      <c r="E311" s="102"/>
      <c r="F311" s="101"/>
      <c r="G311" s="101"/>
      <c r="H311" s="101"/>
      <c r="I311" s="101"/>
      <c r="J311" s="106"/>
      <c r="K311" s="106"/>
      <c r="L311" s="106"/>
      <c r="M311" s="106"/>
      <c r="N311" s="106"/>
      <c r="O311" s="106"/>
      <c r="P311" s="10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106"/>
      <c r="AC311" s="6"/>
      <c r="AD311" s="106"/>
      <c r="AE311" s="6"/>
      <c r="AF311" s="106"/>
      <c r="AG311" s="6"/>
      <c r="AH311" s="106"/>
      <c r="AI311" s="107"/>
      <c r="AJ311" s="5"/>
    </row>
    <row r="312" spans="1:36" ht="12" customHeight="1">
      <c r="A312" s="99"/>
      <c r="B312" s="101"/>
      <c r="C312" s="99"/>
      <c r="D312" s="99"/>
      <c r="E312" s="102"/>
      <c r="F312" s="101"/>
      <c r="G312" s="101"/>
      <c r="H312" s="101"/>
      <c r="I312" s="101"/>
      <c r="J312" s="106"/>
      <c r="K312" s="106"/>
      <c r="L312" s="106"/>
      <c r="M312" s="106"/>
      <c r="N312" s="106"/>
      <c r="O312" s="106"/>
      <c r="P312" s="10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106"/>
      <c r="AC312" s="6"/>
      <c r="AD312" s="106"/>
      <c r="AE312" s="6"/>
      <c r="AF312" s="106"/>
      <c r="AG312" s="6"/>
      <c r="AH312" s="106"/>
      <c r="AI312" s="107"/>
      <c r="AJ312" s="5"/>
    </row>
    <row r="313" spans="1:36" ht="12" customHeight="1">
      <c r="A313" s="99"/>
      <c r="B313" s="101"/>
      <c r="C313" s="99"/>
      <c r="D313" s="99"/>
      <c r="E313" s="102"/>
      <c r="F313" s="101"/>
      <c r="G313" s="101"/>
      <c r="H313" s="101"/>
      <c r="I313" s="101"/>
      <c r="J313" s="106"/>
      <c r="K313" s="106"/>
      <c r="L313" s="106"/>
      <c r="M313" s="106"/>
      <c r="N313" s="106"/>
      <c r="O313" s="106"/>
      <c r="P313" s="10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106"/>
      <c r="AC313" s="6"/>
      <c r="AD313" s="106"/>
      <c r="AE313" s="6"/>
      <c r="AF313" s="106"/>
      <c r="AG313" s="6"/>
      <c r="AH313" s="106"/>
      <c r="AI313" s="107"/>
      <c r="AJ313" s="5"/>
    </row>
    <row r="314" spans="1:36" ht="12" customHeight="1">
      <c r="A314" s="99"/>
      <c r="B314" s="101"/>
      <c r="C314" s="99"/>
      <c r="D314" s="99"/>
      <c r="E314" s="102"/>
      <c r="F314" s="101"/>
      <c r="G314" s="101"/>
      <c r="H314" s="101"/>
      <c r="I314" s="101"/>
      <c r="J314" s="106"/>
      <c r="K314" s="106"/>
      <c r="L314" s="106"/>
      <c r="M314" s="106"/>
      <c r="N314" s="106"/>
      <c r="O314" s="106"/>
      <c r="P314" s="10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106"/>
      <c r="AC314" s="6"/>
      <c r="AD314" s="106"/>
      <c r="AE314" s="6"/>
      <c r="AF314" s="106"/>
      <c r="AG314" s="6"/>
      <c r="AH314" s="106"/>
      <c r="AI314" s="107"/>
      <c r="AJ314" s="5"/>
    </row>
    <row r="315" spans="1:36" ht="12" customHeight="1">
      <c r="A315" s="99"/>
      <c r="B315" s="101"/>
      <c r="C315" s="99"/>
      <c r="D315" s="99"/>
      <c r="E315" s="102"/>
      <c r="F315" s="101"/>
      <c r="G315" s="101"/>
      <c r="H315" s="101"/>
      <c r="I315" s="101"/>
      <c r="J315" s="106"/>
      <c r="K315" s="106"/>
      <c r="L315" s="106"/>
      <c r="M315" s="106"/>
      <c r="N315" s="106"/>
      <c r="O315" s="106"/>
      <c r="P315" s="10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106"/>
      <c r="AC315" s="6"/>
      <c r="AD315" s="106"/>
      <c r="AE315" s="6"/>
      <c r="AF315" s="106"/>
      <c r="AG315" s="6"/>
      <c r="AH315" s="106"/>
      <c r="AI315" s="107"/>
      <c r="AJ315" s="5"/>
    </row>
    <row r="316" spans="1:36" ht="12" customHeight="1">
      <c r="A316" s="99"/>
      <c r="B316" s="101"/>
      <c r="C316" s="99"/>
      <c r="D316" s="99"/>
      <c r="E316" s="102"/>
      <c r="F316" s="101"/>
      <c r="G316" s="101"/>
      <c r="H316" s="101"/>
      <c r="I316" s="101"/>
      <c r="J316" s="106"/>
      <c r="K316" s="106"/>
      <c r="L316" s="106"/>
      <c r="M316" s="106"/>
      <c r="N316" s="106"/>
      <c r="O316" s="106"/>
      <c r="P316" s="10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106"/>
      <c r="AC316" s="6"/>
      <c r="AD316" s="106"/>
      <c r="AE316" s="6"/>
      <c r="AF316" s="106"/>
      <c r="AG316" s="6"/>
      <c r="AH316" s="106"/>
      <c r="AI316" s="107"/>
      <c r="AJ316" s="5"/>
    </row>
    <row r="317" spans="1:36" ht="12" customHeight="1">
      <c r="A317" s="99"/>
      <c r="B317" s="101"/>
      <c r="C317" s="99"/>
      <c r="D317" s="99"/>
      <c r="E317" s="102"/>
      <c r="F317" s="101"/>
      <c r="G317" s="101"/>
      <c r="H317" s="101"/>
      <c r="I317" s="101"/>
      <c r="J317" s="106"/>
      <c r="K317" s="106"/>
      <c r="L317" s="106"/>
      <c r="M317" s="106"/>
      <c r="N317" s="106"/>
      <c r="O317" s="106"/>
      <c r="P317" s="10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106"/>
      <c r="AC317" s="6"/>
      <c r="AD317" s="106"/>
      <c r="AE317" s="6"/>
      <c r="AF317" s="106"/>
      <c r="AG317" s="6"/>
      <c r="AH317" s="106"/>
      <c r="AI317" s="107"/>
      <c r="AJ317" s="5"/>
    </row>
    <row r="318" spans="1:36" ht="12" customHeight="1">
      <c r="A318" s="99"/>
      <c r="B318" s="101"/>
      <c r="C318" s="99"/>
      <c r="D318" s="99"/>
      <c r="E318" s="102"/>
      <c r="F318" s="101"/>
      <c r="G318" s="101"/>
      <c r="H318" s="101"/>
      <c r="I318" s="101"/>
      <c r="J318" s="106"/>
      <c r="K318" s="106"/>
      <c r="L318" s="106"/>
      <c r="M318" s="106"/>
      <c r="N318" s="106"/>
      <c r="O318" s="106"/>
      <c r="P318" s="10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106"/>
      <c r="AC318" s="6"/>
      <c r="AD318" s="106"/>
      <c r="AE318" s="6"/>
      <c r="AF318" s="106"/>
      <c r="AG318" s="6"/>
      <c r="AH318" s="106"/>
      <c r="AI318" s="107"/>
      <c r="AJ318" s="5"/>
    </row>
    <row r="319" spans="1:36" ht="12" customHeight="1">
      <c r="A319" s="99"/>
      <c r="B319" s="101"/>
      <c r="C319" s="99"/>
      <c r="D319" s="99"/>
      <c r="E319" s="102"/>
      <c r="F319" s="101"/>
      <c r="G319" s="101"/>
      <c r="H319" s="101"/>
      <c r="I319" s="101"/>
      <c r="J319" s="106"/>
      <c r="K319" s="106"/>
      <c r="L319" s="106"/>
      <c r="M319" s="106"/>
      <c r="N319" s="106"/>
      <c r="O319" s="106"/>
      <c r="P319" s="10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106"/>
      <c r="AC319" s="6"/>
      <c r="AD319" s="106"/>
      <c r="AE319" s="6"/>
      <c r="AF319" s="106"/>
      <c r="AG319" s="6"/>
      <c r="AH319" s="106"/>
      <c r="AI319" s="107"/>
      <c r="AJ319" s="5"/>
    </row>
    <row r="320" spans="1:36" ht="12" customHeight="1">
      <c r="A320" s="99"/>
      <c r="B320" s="101"/>
      <c r="C320" s="99"/>
      <c r="D320" s="99"/>
      <c r="E320" s="102"/>
      <c r="F320" s="101"/>
      <c r="G320" s="101"/>
      <c r="H320" s="101"/>
      <c r="I320" s="101"/>
      <c r="J320" s="106"/>
      <c r="K320" s="106"/>
      <c r="L320" s="106"/>
      <c r="M320" s="106"/>
      <c r="N320" s="106"/>
      <c r="O320" s="106"/>
      <c r="P320" s="10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106"/>
      <c r="AC320" s="6"/>
      <c r="AD320" s="106"/>
      <c r="AE320" s="6"/>
      <c r="AF320" s="106"/>
      <c r="AG320" s="6"/>
      <c r="AH320" s="106"/>
      <c r="AI320" s="107"/>
      <c r="AJ320" s="5"/>
    </row>
    <row r="321" spans="1:36" ht="12" customHeight="1">
      <c r="A321" s="99"/>
      <c r="B321" s="101"/>
      <c r="C321" s="99"/>
      <c r="D321" s="99"/>
      <c r="E321" s="102"/>
      <c r="F321" s="101"/>
      <c r="G321" s="101"/>
      <c r="H321" s="101"/>
      <c r="I321" s="101"/>
      <c r="J321" s="106"/>
      <c r="K321" s="106"/>
      <c r="L321" s="106"/>
      <c r="M321" s="106"/>
      <c r="N321" s="106"/>
      <c r="O321" s="106"/>
      <c r="P321" s="10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106"/>
      <c r="AC321" s="6"/>
      <c r="AD321" s="106"/>
      <c r="AE321" s="6"/>
      <c r="AF321" s="106"/>
      <c r="AG321" s="6"/>
      <c r="AH321" s="106"/>
      <c r="AI321" s="107"/>
      <c r="AJ321" s="5"/>
    </row>
    <row r="322" spans="1:36" ht="12" customHeight="1">
      <c r="A322" s="99"/>
      <c r="B322" s="101"/>
      <c r="C322" s="99"/>
      <c r="D322" s="99"/>
      <c r="E322" s="102"/>
      <c r="F322" s="101"/>
      <c r="G322" s="101"/>
      <c r="H322" s="101"/>
      <c r="I322" s="101"/>
      <c r="J322" s="106"/>
      <c r="K322" s="106"/>
      <c r="L322" s="106"/>
      <c r="M322" s="106"/>
      <c r="N322" s="106"/>
      <c r="O322" s="106"/>
      <c r="P322" s="10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106"/>
      <c r="AC322" s="6"/>
      <c r="AD322" s="106"/>
      <c r="AE322" s="6"/>
      <c r="AF322" s="106"/>
      <c r="AG322" s="6"/>
      <c r="AH322" s="106"/>
      <c r="AI322" s="107"/>
      <c r="AJ322" s="5"/>
    </row>
    <row r="323" spans="1:36" ht="12" customHeight="1">
      <c r="A323" s="99"/>
      <c r="B323" s="101"/>
      <c r="C323" s="99"/>
      <c r="D323" s="99"/>
      <c r="E323" s="102"/>
      <c r="F323" s="101"/>
      <c r="G323" s="101"/>
      <c r="H323" s="101"/>
      <c r="I323" s="101"/>
      <c r="J323" s="106"/>
      <c r="K323" s="106"/>
      <c r="L323" s="106"/>
      <c r="M323" s="106"/>
      <c r="N323" s="106"/>
      <c r="O323" s="106"/>
      <c r="P323" s="10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106"/>
      <c r="AC323" s="6"/>
      <c r="AD323" s="106"/>
      <c r="AE323" s="6"/>
      <c r="AF323" s="106"/>
      <c r="AG323" s="6"/>
      <c r="AH323" s="106"/>
      <c r="AI323" s="107"/>
      <c r="AJ323" s="5"/>
    </row>
    <row r="324" spans="1:36" ht="12" customHeight="1">
      <c r="A324" s="99"/>
      <c r="B324" s="101"/>
      <c r="C324" s="99"/>
      <c r="D324" s="99"/>
      <c r="E324" s="102"/>
      <c r="F324" s="101"/>
      <c r="G324" s="101"/>
      <c r="H324" s="101"/>
      <c r="I324" s="101"/>
      <c r="J324" s="106"/>
      <c r="K324" s="106"/>
      <c r="L324" s="106"/>
      <c r="M324" s="106"/>
      <c r="N324" s="106"/>
      <c r="O324" s="106"/>
      <c r="P324" s="10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106"/>
      <c r="AC324" s="6"/>
      <c r="AD324" s="106"/>
      <c r="AE324" s="6"/>
      <c r="AF324" s="106"/>
      <c r="AG324" s="6"/>
      <c r="AH324" s="106"/>
      <c r="AI324" s="107"/>
      <c r="AJ324" s="5"/>
    </row>
    <row r="325" spans="1:36" ht="12" customHeight="1">
      <c r="A325" s="99"/>
      <c r="B325" s="101"/>
      <c r="C325" s="99"/>
      <c r="D325" s="99"/>
      <c r="E325" s="102"/>
      <c r="F325" s="101"/>
      <c r="G325" s="101"/>
      <c r="H325" s="101"/>
      <c r="I325" s="101"/>
      <c r="J325" s="106"/>
      <c r="K325" s="106"/>
      <c r="L325" s="106"/>
      <c r="M325" s="106"/>
      <c r="N325" s="106"/>
      <c r="O325" s="106"/>
      <c r="P325" s="10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106"/>
      <c r="AC325" s="6"/>
      <c r="AD325" s="106"/>
      <c r="AE325" s="6"/>
      <c r="AF325" s="106"/>
      <c r="AG325" s="6"/>
      <c r="AH325" s="106"/>
      <c r="AI325" s="107"/>
      <c r="AJ325" s="5"/>
    </row>
    <row r="326" spans="1:36" ht="12" customHeight="1">
      <c r="A326" s="99"/>
      <c r="B326" s="101"/>
      <c r="C326" s="99"/>
      <c r="D326" s="99"/>
      <c r="E326" s="102"/>
      <c r="F326" s="101"/>
      <c r="G326" s="101"/>
      <c r="H326" s="101"/>
      <c r="I326" s="101"/>
      <c r="J326" s="106"/>
      <c r="K326" s="106"/>
      <c r="L326" s="106"/>
      <c r="M326" s="106"/>
      <c r="N326" s="106"/>
      <c r="O326" s="106"/>
      <c r="P326" s="10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106"/>
      <c r="AC326" s="6"/>
      <c r="AD326" s="106"/>
      <c r="AE326" s="6"/>
      <c r="AF326" s="106"/>
      <c r="AG326" s="6"/>
      <c r="AH326" s="106"/>
      <c r="AI326" s="107"/>
      <c r="AJ326" s="5"/>
    </row>
    <row r="327" spans="1:36" ht="12" customHeight="1">
      <c r="A327" s="99"/>
      <c r="B327" s="101"/>
      <c r="C327" s="99"/>
      <c r="D327" s="99"/>
      <c r="E327" s="102"/>
      <c r="F327" s="101"/>
      <c r="G327" s="101"/>
      <c r="H327" s="101"/>
      <c r="I327" s="101"/>
      <c r="J327" s="106"/>
      <c r="K327" s="106"/>
      <c r="L327" s="106"/>
      <c r="M327" s="106"/>
      <c r="N327" s="106"/>
      <c r="O327" s="106"/>
      <c r="P327" s="10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106"/>
      <c r="AC327" s="6"/>
      <c r="AD327" s="106"/>
      <c r="AE327" s="6"/>
      <c r="AF327" s="106"/>
      <c r="AG327" s="6"/>
      <c r="AH327" s="106"/>
      <c r="AI327" s="107"/>
      <c r="AJ327" s="5"/>
    </row>
    <row r="328" spans="1:36" ht="12" customHeight="1">
      <c r="A328" s="99"/>
      <c r="B328" s="101"/>
      <c r="C328" s="99"/>
      <c r="D328" s="99"/>
      <c r="E328" s="102"/>
      <c r="F328" s="101"/>
      <c r="G328" s="101"/>
      <c r="H328" s="101"/>
      <c r="I328" s="101"/>
      <c r="J328" s="106"/>
      <c r="K328" s="106"/>
      <c r="L328" s="106"/>
      <c r="M328" s="106"/>
      <c r="N328" s="106"/>
      <c r="O328" s="106"/>
      <c r="P328" s="10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106"/>
      <c r="AC328" s="6"/>
      <c r="AD328" s="106"/>
      <c r="AE328" s="6"/>
      <c r="AF328" s="106"/>
      <c r="AG328" s="6"/>
      <c r="AH328" s="106"/>
      <c r="AI328" s="107"/>
      <c r="AJ328" s="5"/>
    </row>
    <row r="329" spans="1:36" ht="12" customHeight="1">
      <c r="A329" s="99"/>
      <c r="B329" s="101"/>
      <c r="C329" s="99"/>
      <c r="D329" s="99"/>
      <c r="E329" s="102"/>
      <c r="F329" s="101"/>
      <c r="G329" s="101"/>
      <c r="H329" s="101"/>
      <c r="I329" s="101"/>
      <c r="J329" s="106"/>
      <c r="K329" s="106"/>
      <c r="L329" s="106"/>
      <c r="M329" s="106"/>
      <c r="N329" s="106"/>
      <c r="O329" s="106"/>
      <c r="P329" s="10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106"/>
      <c r="AC329" s="6"/>
      <c r="AD329" s="106"/>
      <c r="AE329" s="6"/>
      <c r="AF329" s="106"/>
      <c r="AG329" s="6"/>
      <c r="AH329" s="106"/>
      <c r="AI329" s="107"/>
      <c r="AJ329" s="5"/>
    </row>
    <row r="330" spans="1:36" ht="12" customHeight="1">
      <c r="A330" s="99"/>
      <c r="B330" s="101"/>
      <c r="C330" s="99"/>
      <c r="D330" s="99"/>
      <c r="E330" s="102"/>
      <c r="F330" s="101"/>
      <c r="G330" s="101"/>
      <c r="H330" s="101"/>
      <c r="I330" s="101"/>
      <c r="J330" s="106"/>
      <c r="K330" s="106"/>
      <c r="L330" s="106"/>
      <c r="M330" s="106"/>
      <c r="N330" s="106"/>
      <c r="O330" s="106"/>
      <c r="P330" s="10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106"/>
      <c r="AC330" s="6"/>
      <c r="AD330" s="106"/>
      <c r="AE330" s="6"/>
      <c r="AF330" s="106"/>
      <c r="AG330" s="6"/>
      <c r="AH330" s="106"/>
      <c r="AI330" s="107"/>
      <c r="AJ330" s="5"/>
    </row>
    <row r="331" spans="1:36" ht="12" customHeight="1">
      <c r="A331" s="99"/>
      <c r="B331" s="101"/>
      <c r="C331" s="99"/>
      <c r="D331" s="99"/>
      <c r="E331" s="102"/>
      <c r="F331" s="101"/>
      <c r="G331" s="101"/>
      <c r="H331" s="101"/>
      <c r="I331" s="101"/>
      <c r="J331" s="106"/>
      <c r="K331" s="106"/>
      <c r="L331" s="106"/>
      <c r="M331" s="106"/>
      <c r="N331" s="106"/>
      <c r="O331" s="106"/>
      <c r="P331" s="10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106"/>
      <c r="AC331" s="6"/>
      <c r="AD331" s="106"/>
      <c r="AE331" s="6"/>
      <c r="AF331" s="106"/>
      <c r="AG331" s="6"/>
      <c r="AH331" s="106"/>
      <c r="AI331" s="107"/>
      <c r="AJ331" s="5"/>
    </row>
    <row r="332" spans="1:36" ht="12" customHeight="1">
      <c r="A332" s="99"/>
      <c r="B332" s="101"/>
      <c r="C332" s="99"/>
      <c r="D332" s="99"/>
      <c r="E332" s="102"/>
      <c r="F332" s="101"/>
      <c r="G332" s="101"/>
      <c r="H332" s="101"/>
      <c r="I332" s="101"/>
      <c r="J332" s="106"/>
      <c r="K332" s="106"/>
      <c r="L332" s="106"/>
      <c r="M332" s="106"/>
      <c r="N332" s="106"/>
      <c r="O332" s="106"/>
      <c r="P332" s="10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106"/>
      <c r="AC332" s="6"/>
      <c r="AD332" s="106"/>
      <c r="AE332" s="6"/>
      <c r="AF332" s="106"/>
      <c r="AG332" s="6"/>
      <c r="AH332" s="106"/>
      <c r="AI332" s="107"/>
      <c r="AJ332" s="5"/>
    </row>
    <row r="333" spans="1:36" ht="12" customHeight="1">
      <c r="A333" s="99"/>
      <c r="B333" s="101"/>
      <c r="C333" s="99"/>
      <c r="D333" s="99"/>
      <c r="E333" s="102"/>
      <c r="F333" s="101"/>
      <c r="G333" s="101"/>
      <c r="H333" s="101"/>
      <c r="I333" s="101"/>
      <c r="J333" s="106"/>
      <c r="K333" s="106"/>
      <c r="L333" s="106"/>
      <c r="M333" s="106"/>
      <c r="N333" s="106"/>
      <c r="O333" s="106"/>
      <c r="P333" s="10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106"/>
      <c r="AC333" s="6"/>
      <c r="AD333" s="106"/>
      <c r="AE333" s="6"/>
      <c r="AF333" s="106"/>
      <c r="AG333" s="6"/>
      <c r="AH333" s="106"/>
      <c r="AI333" s="107"/>
      <c r="AJ333" s="5"/>
    </row>
    <row r="334" spans="1:36" ht="12" customHeight="1">
      <c r="A334" s="99"/>
      <c r="B334" s="101"/>
      <c r="C334" s="99"/>
      <c r="D334" s="99"/>
      <c r="E334" s="102"/>
      <c r="F334" s="101"/>
      <c r="G334" s="101"/>
      <c r="H334" s="101"/>
      <c r="I334" s="101"/>
      <c r="J334" s="106"/>
      <c r="K334" s="106"/>
      <c r="L334" s="106"/>
      <c r="M334" s="106"/>
      <c r="N334" s="106"/>
      <c r="O334" s="106"/>
      <c r="P334" s="10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106"/>
      <c r="AC334" s="6"/>
      <c r="AD334" s="106"/>
      <c r="AE334" s="6"/>
      <c r="AF334" s="106"/>
      <c r="AG334" s="6"/>
      <c r="AH334" s="106"/>
      <c r="AI334" s="107"/>
      <c r="AJ334" s="5"/>
    </row>
    <row r="335" spans="1:36" ht="12" customHeight="1">
      <c r="A335" s="99"/>
      <c r="B335" s="101"/>
      <c r="C335" s="99"/>
      <c r="D335" s="99"/>
      <c r="E335" s="102"/>
      <c r="F335" s="101"/>
      <c r="G335" s="101"/>
      <c r="H335" s="101"/>
      <c r="I335" s="101"/>
      <c r="J335" s="106"/>
      <c r="K335" s="106"/>
      <c r="L335" s="106"/>
      <c r="M335" s="106"/>
      <c r="N335" s="106"/>
      <c r="O335" s="106"/>
      <c r="P335" s="10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106"/>
      <c r="AC335" s="6"/>
      <c r="AD335" s="106"/>
      <c r="AE335" s="6"/>
      <c r="AF335" s="106"/>
      <c r="AG335" s="6"/>
      <c r="AH335" s="106"/>
      <c r="AI335" s="107"/>
      <c r="AJ335" s="5"/>
    </row>
    <row r="336" spans="1:36" ht="12" customHeight="1">
      <c r="A336" s="99"/>
      <c r="B336" s="101"/>
      <c r="C336" s="99"/>
      <c r="D336" s="99"/>
      <c r="E336" s="102"/>
      <c r="F336" s="101"/>
      <c r="G336" s="101"/>
      <c r="H336" s="101"/>
      <c r="I336" s="101"/>
      <c r="J336" s="106"/>
      <c r="K336" s="106"/>
      <c r="L336" s="106"/>
      <c r="M336" s="106"/>
      <c r="N336" s="106"/>
      <c r="O336" s="106"/>
      <c r="P336" s="10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106"/>
      <c r="AC336" s="6"/>
      <c r="AD336" s="106"/>
      <c r="AE336" s="6"/>
      <c r="AF336" s="106"/>
      <c r="AG336" s="6"/>
      <c r="AH336" s="106"/>
      <c r="AI336" s="107"/>
      <c r="AJ336" s="5"/>
    </row>
    <row r="337" spans="1:36" ht="12" customHeight="1">
      <c r="A337" s="99"/>
      <c r="B337" s="101"/>
      <c r="C337" s="99"/>
      <c r="D337" s="99"/>
      <c r="E337" s="102"/>
      <c r="F337" s="101"/>
      <c r="G337" s="101"/>
      <c r="H337" s="101"/>
      <c r="I337" s="101"/>
      <c r="J337" s="106"/>
      <c r="K337" s="106"/>
      <c r="L337" s="106"/>
      <c r="M337" s="106"/>
      <c r="N337" s="106"/>
      <c r="O337" s="106"/>
      <c r="P337" s="10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106"/>
      <c r="AC337" s="6"/>
      <c r="AD337" s="106"/>
      <c r="AE337" s="6"/>
      <c r="AF337" s="106"/>
      <c r="AG337" s="6"/>
      <c r="AH337" s="106"/>
      <c r="AI337" s="107"/>
      <c r="AJ337" s="5"/>
    </row>
    <row r="338" spans="1:36" ht="12" customHeight="1">
      <c r="A338" s="99"/>
      <c r="B338" s="101"/>
      <c r="C338" s="99"/>
      <c r="D338" s="99"/>
      <c r="E338" s="102"/>
      <c r="F338" s="101"/>
      <c r="G338" s="101"/>
      <c r="H338" s="101"/>
      <c r="I338" s="101"/>
      <c r="J338" s="106"/>
      <c r="K338" s="106"/>
      <c r="L338" s="106"/>
      <c r="M338" s="106"/>
      <c r="N338" s="106"/>
      <c r="O338" s="106"/>
      <c r="P338" s="10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106"/>
      <c r="AC338" s="6"/>
      <c r="AD338" s="106"/>
      <c r="AE338" s="6"/>
      <c r="AF338" s="106"/>
      <c r="AG338" s="6"/>
      <c r="AH338" s="106"/>
      <c r="AI338" s="107"/>
      <c r="AJ338" s="5"/>
    </row>
    <row r="339" spans="1:36" ht="12" customHeight="1">
      <c r="A339" s="99"/>
      <c r="B339" s="101"/>
      <c r="C339" s="99"/>
      <c r="D339" s="99"/>
      <c r="E339" s="102"/>
      <c r="F339" s="101"/>
      <c r="G339" s="101"/>
      <c r="H339" s="101"/>
      <c r="I339" s="101"/>
      <c r="J339" s="106"/>
      <c r="K339" s="106"/>
      <c r="L339" s="106"/>
      <c r="M339" s="106"/>
      <c r="N339" s="106"/>
      <c r="O339" s="106"/>
      <c r="P339" s="10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106"/>
      <c r="AC339" s="6"/>
      <c r="AD339" s="106"/>
      <c r="AE339" s="6"/>
      <c r="AF339" s="106"/>
      <c r="AG339" s="6"/>
      <c r="AH339" s="106"/>
      <c r="AI339" s="107"/>
      <c r="AJ339" s="5"/>
    </row>
    <row r="340" spans="1:36" ht="12" customHeight="1">
      <c r="A340" s="99"/>
      <c r="B340" s="101"/>
      <c r="C340" s="99"/>
      <c r="D340" s="99"/>
      <c r="E340" s="102"/>
      <c r="F340" s="101"/>
      <c r="G340" s="101"/>
      <c r="H340" s="101"/>
      <c r="I340" s="101"/>
      <c r="J340" s="106"/>
      <c r="K340" s="106"/>
      <c r="L340" s="106"/>
      <c r="M340" s="106"/>
      <c r="N340" s="106"/>
      <c r="O340" s="106"/>
      <c r="P340" s="10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106"/>
      <c r="AC340" s="6"/>
      <c r="AD340" s="106"/>
      <c r="AE340" s="6"/>
      <c r="AF340" s="106"/>
      <c r="AG340" s="6"/>
      <c r="AH340" s="106"/>
      <c r="AI340" s="107"/>
      <c r="AJ340" s="5"/>
    </row>
    <row r="341" spans="1:36" ht="12" customHeight="1">
      <c r="A341" s="99"/>
      <c r="B341" s="101"/>
      <c r="C341" s="99"/>
      <c r="D341" s="99"/>
      <c r="E341" s="102"/>
      <c r="F341" s="101"/>
      <c r="G341" s="101"/>
      <c r="H341" s="101"/>
      <c r="I341" s="101"/>
      <c r="J341" s="106"/>
      <c r="K341" s="106"/>
      <c r="L341" s="106"/>
      <c r="M341" s="106"/>
      <c r="N341" s="106"/>
      <c r="O341" s="106"/>
      <c r="P341" s="10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106"/>
      <c r="AC341" s="6"/>
      <c r="AD341" s="106"/>
      <c r="AE341" s="6"/>
      <c r="AF341" s="106"/>
      <c r="AG341" s="6"/>
      <c r="AH341" s="106"/>
      <c r="AI341" s="107"/>
      <c r="AJ341" s="5"/>
    </row>
    <row r="342" spans="1:36" ht="12" customHeight="1">
      <c r="A342" s="99"/>
      <c r="B342" s="101"/>
      <c r="C342" s="99"/>
      <c r="D342" s="99"/>
      <c r="E342" s="102"/>
      <c r="F342" s="101"/>
      <c r="G342" s="101"/>
      <c r="H342" s="101"/>
      <c r="I342" s="101"/>
      <c r="J342" s="106"/>
      <c r="K342" s="106"/>
      <c r="L342" s="106"/>
      <c r="M342" s="106"/>
      <c r="N342" s="106"/>
      <c r="O342" s="106"/>
      <c r="P342" s="10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106"/>
      <c r="AC342" s="6"/>
      <c r="AD342" s="106"/>
      <c r="AE342" s="6"/>
      <c r="AF342" s="106"/>
      <c r="AG342" s="6"/>
      <c r="AH342" s="106"/>
      <c r="AI342" s="107"/>
      <c r="AJ342" s="5"/>
    </row>
    <row r="343" spans="1:36" ht="12" customHeight="1">
      <c r="A343" s="99"/>
      <c r="B343" s="101"/>
      <c r="C343" s="99"/>
      <c r="D343" s="99"/>
      <c r="E343" s="102"/>
      <c r="F343" s="101"/>
      <c r="G343" s="101"/>
      <c r="H343" s="101"/>
      <c r="I343" s="101"/>
      <c r="J343" s="106"/>
      <c r="K343" s="106"/>
      <c r="L343" s="106"/>
      <c r="M343" s="106"/>
      <c r="N343" s="106"/>
      <c r="O343" s="106"/>
      <c r="P343" s="10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106"/>
      <c r="AC343" s="6"/>
      <c r="AD343" s="106"/>
      <c r="AE343" s="6"/>
      <c r="AF343" s="106"/>
      <c r="AG343" s="6"/>
      <c r="AH343" s="106"/>
      <c r="AI343" s="107"/>
      <c r="AJ343" s="5"/>
    </row>
    <row r="344" spans="1:36" ht="12" customHeight="1">
      <c r="A344" s="99"/>
      <c r="B344" s="101"/>
      <c r="C344" s="99"/>
      <c r="D344" s="99"/>
      <c r="E344" s="102"/>
      <c r="F344" s="101"/>
      <c r="G344" s="101"/>
      <c r="H344" s="101"/>
      <c r="I344" s="101"/>
      <c r="J344" s="106"/>
      <c r="K344" s="106"/>
      <c r="L344" s="106"/>
      <c r="M344" s="106"/>
      <c r="N344" s="106"/>
      <c r="O344" s="106"/>
      <c r="P344" s="10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106"/>
      <c r="AC344" s="6"/>
      <c r="AD344" s="106"/>
      <c r="AE344" s="6"/>
      <c r="AF344" s="106"/>
      <c r="AG344" s="6"/>
      <c r="AH344" s="106"/>
      <c r="AI344" s="107"/>
      <c r="AJ344" s="5"/>
    </row>
    <row r="345" spans="1:36" ht="12" customHeight="1">
      <c r="A345" s="99"/>
      <c r="B345" s="101"/>
      <c r="C345" s="99"/>
      <c r="D345" s="99"/>
      <c r="E345" s="102"/>
      <c r="F345" s="101"/>
      <c r="G345" s="101"/>
      <c r="H345" s="101"/>
      <c r="I345" s="101"/>
      <c r="J345" s="106"/>
      <c r="K345" s="106"/>
      <c r="L345" s="106"/>
      <c r="M345" s="106"/>
      <c r="N345" s="106"/>
      <c r="O345" s="106"/>
      <c r="P345" s="10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106"/>
      <c r="AC345" s="6"/>
      <c r="AD345" s="106"/>
      <c r="AE345" s="6"/>
      <c r="AF345" s="106"/>
      <c r="AG345" s="6"/>
      <c r="AH345" s="106"/>
      <c r="AI345" s="107"/>
      <c r="AJ345" s="5"/>
    </row>
    <row r="346" spans="1:36" ht="12" customHeight="1">
      <c r="A346" s="99"/>
      <c r="B346" s="101"/>
      <c r="C346" s="99"/>
      <c r="D346" s="99"/>
      <c r="E346" s="102"/>
      <c r="F346" s="101"/>
      <c r="G346" s="101"/>
      <c r="H346" s="101"/>
      <c r="I346" s="101"/>
      <c r="J346" s="106"/>
      <c r="K346" s="106"/>
      <c r="L346" s="106"/>
      <c r="M346" s="106"/>
      <c r="N346" s="106"/>
      <c r="O346" s="106"/>
      <c r="P346" s="10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106"/>
      <c r="AC346" s="6"/>
      <c r="AD346" s="106"/>
      <c r="AE346" s="6"/>
      <c r="AF346" s="106"/>
      <c r="AG346" s="6"/>
      <c r="AH346" s="106"/>
      <c r="AI346" s="107"/>
      <c r="AJ346" s="5"/>
    </row>
    <row r="347" spans="1:36" ht="12" customHeight="1">
      <c r="A347" s="99"/>
      <c r="B347" s="101"/>
      <c r="C347" s="99"/>
      <c r="D347" s="99"/>
      <c r="E347" s="102"/>
      <c r="F347" s="101"/>
      <c r="G347" s="101"/>
      <c r="H347" s="101"/>
      <c r="I347" s="101"/>
      <c r="J347" s="106"/>
      <c r="K347" s="106"/>
      <c r="L347" s="106"/>
      <c r="M347" s="106"/>
      <c r="N347" s="106"/>
      <c r="O347" s="106"/>
      <c r="P347" s="10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106"/>
      <c r="AC347" s="6"/>
      <c r="AD347" s="106"/>
      <c r="AE347" s="6"/>
      <c r="AF347" s="106"/>
      <c r="AG347" s="6"/>
      <c r="AH347" s="106"/>
      <c r="AI347" s="107"/>
      <c r="AJ347" s="5"/>
    </row>
    <row r="348" spans="1:36" ht="12" customHeight="1">
      <c r="A348" s="99"/>
      <c r="B348" s="101"/>
      <c r="C348" s="99"/>
      <c r="D348" s="99"/>
      <c r="E348" s="102"/>
      <c r="F348" s="101"/>
      <c r="G348" s="101"/>
      <c r="H348" s="101"/>
      <c r="I348" s="101"/>
      <c r="J348" s="106"/>
      <c r="K348" s="106"/>
      <c r="L348" s="106"/>
      <c r="M348" s="106"/>
      <c r="N348" s="106"/>
      <c r="O348" s="106"/>
      <c r="P348" s="10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106"/>
      <c r="AC348" s="6"/>
      <c r="AD348" s="106"/>
      <c r="AE348" s="6"/>
      <c r="AF348" s="106"/>
      <c r="AG348" s="6"/>
      <c r="AH348" s="106"/>
      <c r="AI348" s="107"/>
      <c r="AJ348" s="5"/>
    </row>
    <row r="349" spans="1:36" ht="12" customHeight="1">
      <c r="A349" s="99"/>
      <c r="B349" s="101"/>
      <c r="C349" s="99"/>
      <c r="D349" s="99"/>
      <c r="E349" s="102"/>
      <c r="F349" s="101"/>
      <c r="G349" s="101"/>
      <c r="H349" s="101"/>
      <c r="I349" s="101"/>
      <c r="J349" s="106"/>
      <c r="K349" s="106"/>
      <c r="L349" s="106"/>
      <c r="M349" s="106"/>
      <c r="N349" s="106"/>
      <c r="O349" s="106"/>
      <c r="P349" s="10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106"/>
      <c r="AC349" s="6"/>
      <c r="AD349" s="106"/>
      <c r="AE349" s="6"/>
      <c r="AF349" s="106"/>
      <c r="AG349" s="6"/>
      <c r="AH349" s="106"/>
      <c r="AI349" s="107"/>
      <c r="AJ349" s="5"/>
    </row>
    <row r="350" spans="1:36" ht="12" customHeight="1">
      <c r="A350" s="99"/>
      <c r="B350" s="101"/>
      <c r="C350" s="99"/>
      <c r="D350" s="99"/>
      <c r="E350" s="102"/>
      <c r="F350" s="101"/>
      <c r="G350" s="101"/>
      <c r="H350" s="101"/>
      <c r="I350" s="101"/>
      <c r="J350" s="106"/>
      <c r="K350" s="106"/>
      <c r="L350" s="106"/>
      <c r="M350" s="106"/>
      <c r="N350" s="106"/>
      <c r="O350" s="106"/>
      <c r="P350" s="10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106"/>
      <c r="AC350" s="6"/>
      <c r="AD350" s="106"/>
      <c r="AE350" s="6"/>
      <c r="AF350" s="106"/>
      <c r="AG350" s="6"/>
      <c r="AH350" s="106"/>
      <c r="AI350" s="107"/>
      <c r="AJ350" s="5"/>
    </row>
    <row r="351" spans="1:36" ht="12" customHeight="1">
      <c r="A351" s="99"/>
      <c r="B351" s="101"/>
      <c r="C351" s="99"/>
      <c r="D351" s="99"/>
      <c r="E351" s="102"/>
      <c r="F351" s="101"/>
      <c r="G351" s="101"/>
      <c r="H351" s="101"/>
      <c r="I351" s="101"/>
      <c r="J351" s="106"/>
      <c r="K351" s="106"/>
      <c r="L351" s="106"/>
      <c r="M351" s="106"/>
      <c r="N351" s="106"/>
      <c r="O351" s="106"/>
      <c r="P351" s="10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106"/>
      <c r="AC351" s="6"/>
      <c r="AD351" s="106"/>
      <c r="AE351" s="6"/>
      <c r="AF351" s="106"/>
      <c r="AG351" s="6"/>
      <c r="AH351" s="106"/>
      <c r="AI351" s="107"/>
      <c r="AJ351" s="5"/>
    </row>
    <row r="352" spans="1:36" ht="12" customHeight="1">
      <c r="A352" s="99"/>
      <c r="B352" s="101"/>
      <c r="C352" s="99"/>
      <c r="D352" s="99"/>
      <c r="E352" s="102"/>
      <c r="F352" s="101"/>
      <c r="G352" s="101"/>
      <c r="H352" s="101"/>
      <c r="I352" s="101"/>
      <c r="J352" s="106"/>
      <c r="K352" s="106"/>
      <c r="L352" s="106"/>
      <c r="M352" s="106"/>
      <c r="N352" s="106"/>
      <c r="O352" s="106"/>
      <c r="P352" s="10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106"/>
      <c r="AC352" s="6"/>
      <c r="AD352" s="106"/>
      <c r="AE352" s="6"/>
      <c r="AF352" s="106"/>
      <c r="AG352" s="6"/>
      <c r="AH352" s="106"/>
      <c r="AI352" s="107"/>
      <c r="AJ352" s="5"/>
    </row>
    <row r="353" spans="1:36" ht="12" customHeight="1">
      <c r="A353" s="99"/>
      <c r="B353" s="101"/>
      <c r="C353" s="99"/>
      <c r="D353" s="99"/>
      <c r="E353" s="102"/>
      <c r="F353" s="101"/>
      <c r="G353" s="101"/>
      <c r="H353" s="101"/>
      <c r="I353" s="101"/>
      <c r="J353" s="106"/>
      <c r="K353" s="106"/>
      <c r="L353" s="106"/>
      <c r="M353" s="106"/>
      <c r="N353" s="106"/>
      <c r="O353" s="106"/>
      <c r="P353" s="10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106"/>
      <c r="AC353" s="6"/>
      <c r="AD353" s="106"/>
      <c r="AE353" s="6"/>
      <c r="AF353" s="106"/>
      <c r="AG353" s="6"/>
      <c r="AH353" s="106"/>
      <c r="AI353" s="107"/>
      <c r="AJ353" s="5"/>
    </row>
    <row r="354" spans="1:36" ht="12" customHeight="1">
      <c r="A354" s="99"/>
      <c r="B354" s="101"/>
      <c r="C354" s="99"/>
      <c r="D354" s="99"/>
      <c r="E354" s="102"/>
      <c r="F354" s="101"/>
      <c r="G354" s="101"/>
      <c r="H354" s="101"/>
      <c r="I354" s="101"/>
      <c r="J354" s="106"/>
      <c r="K354" s="106"/>
      <c r="L354" s="106"/>
      <c r="M354" s="106"/>
      <c r="N354" s="106"/>
      <c r="O354" s="106"/>
      <c r="P354" s="10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106"/>
      <c r="AC354" s="6"/>
      <c r="AD354" s="106"/>
      <c r="AE354" s="6"/>
      <c r="AF354" s="106"/>
      <c r="AG354" s="6"/>
      <c r="AH354" s="106"/>
      <c r="AI354" s="107"/>
      <c r="AJ354" s="5"/>
    </row>
    <row r="355" spans="1:36" ht="12" customHeight="1">
      <c r="A355" s="99"/>
      <c r="B355" s="101"/>
      <c r="C355" s="99"/>
      <c r="D355" s="99"/>
      <c r="E355" s="102"/>
      <c r="F355" s="101"/>
      <c r="G355" s="101"/>
      <c r="H355" s="101"/>
      <c r="I355" s="101"/>
      <c r="J355" s="106"/>
      <c r="K355" s="106"/>
      <c r="L355" s="106"/>
      <c r="M355" s="106"/>
      <c r="N355" s="106"/>
      <c r="O355" s="106"/>
      <c r="P355" s="10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106"/>
      <c r="AC355" s="6"/>
      <c r="AD355" s="106"/>
      <c r="AE355" s="6"/>
      <c r="AF355" s="106"/>
      <c r="AG355" s="6"/>
      <c r="AH355" s="106"/>
      <c r="AI355" s="107"/>
      <c r="AJ355" s="5"/>
    </row>
    <row r="356" spans="1:36" ht="12" customHeight="1">
      <c r="A356" s="99"/>
      <c r="B356" s="101"/>
      <c r="C356" s="99"/>
      <c r="D356" s="99"/>
      <c r="E356" s="102"/>
      <c r="F356" s="101"/>
      <c r="G356" s="101"/>
      <c r="H356" s="101"/>
      <c r="I356" s="101"/>
      <c r="J356" s="106"/>
      <c r="K356" s="106"/>
      <c r="L356" s="106"/>
      <c r="M356" s="106"/>
      <c r="N356" s="106"/>
      <c r="O356" s="106"/>
      <c r="P356" s="10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106"/>
      <c r="AC356" s="6"/>
      <c r="AD356" s="106"/>
      <c r="AE356" s="6"/>
      <c r="AF356" s="106"/>
      <c r="AG356" s="6"/>
      <c r="AH356" s="106"/>
      <c r="AI356" s="107"/>
      <c r="AJ356" s="5"/>
    </row>
    <row r="357" spans="1:36" ht="12" customHeight="1">
      <c r="A357" s="99"/>
      <c r="B357" s="101"/>
      <c r="C357" s="99"/>
      <c r="D357" s="99"/>
      <c r="E357" s="102"/>
      <c r="F357" s="101"/>
      <c r="G357" s="101"/>
      <c r="H357" s="101"/>
      <c r="I357" s="101"/>
      <c r="J357" s="106"/>
      <c r="K357" s="106"/>
      <c r="L357" s="106"/>
      <c r="M357" s="106"/>
      <c r="N357" s="106"/>
      <c r="O357" s="106"/>
      <c r="P357" s="10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106"/>
      <c r="AC357" s="6"/>
      <c r="AD357" s="106"/>
      <c r="AE357" s="6"/>
      <c r="AF357" s="106"/>
      <c r="AG357" s="6"/>
      <c r="AH357" s="106"/>
      <c r="AI357" s="107"/>
      <c r="AJ357" s="5"/>
    </row>
    <row r="358" spans="1:36" ht="12" customHeight="1">
      <c r="A358" s="99"/>
      <c r="B358" s="101"/>
      <c r="C358" s="99"/>
      <c r="D358" s="99"/>
      <c r="E358" s="102"/>
      <c r="F358" s="101"/>
      <c r="G358" s="101"/>
      <c r="H358" s="101"/>
      <c r="I358" s="101"/>
      <c r="J358" s="106"/>
      <c r="K358" s="106"/>
      <c r="L358" s="106"/>
      <c r="M358" s="106"/>
      <c r="N358" s="106"/>
      <c r="O358" s="106"/>
      <c r="P358" s="10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106"/>
      <c r="AC358" s="6"/>
      <c r="AD358" s="106"/>
      <c r="AE358" s="6"/>
      <c r="AF358" s="106"/>
      <c r="AG358" s="6"/>
      <c r="AH358" s="106"/>
      <c r="AI358" s="107"/>
      <c r="AJ358" s="5"/>
    </row>
    <row r="359" spans="1:36" ht="12" customHeight="1">
      <c r="A359" s="99"/>
      <c r="B359" s="101"/>
      <c r="C359" s="99"/>
      <c r="D359" s="99"/>
      <c r="E359" s="102"/>
      <c r="F359" s="101"/>
      <c r="G359" s="101"/>
      <c r="H359" s="101"/>
      <c r="I359" s="101"/>
      <c r="J359" s="106"/>
      <c r="K359" s="106"/>
      <c r="L359" s="106"/>
      <c r="M359" s="106"/>
      <c r="N359" s="106"/>
      <c r="O359" s="106"/>
      <c r="P359" s="10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106"/>
      <c r="AC359" s="6"/>
      <c r="AD359" s="106"/>
      <c r="AE359" s="6"/>
      <c r="AF359" s="106"/>
      <c r="AG359" s="6"/>
      <c r="AH359" s="106"/>
      <c r="AI359" s="107"/>
      <c r="AJ359" s="5"/>
    </row>
    <row r="360" spans="1:36" ht="12" customHeight="1">
      <c r="A360" s="99"/>
      <c r="B360" s="101"/>
      <c r="C360" s="99"/>
      <c r="D360" s="99"/>
      <c r="E360" s="102"/>
      <c r="F360" s="101"/>
      <c r="G360" s="101"/>
      <c r="H360" s="101"/>
      <c r="I360" s="101"/>
      <c r="J360" s="106"/>
      <c r="K360" s="106"/>
      <c r="L360" s="106"/>
      <c r="M360" s="106"/>
      <c r="N360" s="106"/>
      <c r="O360" s="106"/>
      <c r="P360" s="10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106"/>
      <c r="AC360" s="6"/>
      <c r="AD360" s="106"/>
      <c r="AE360" s="6"/>
      <c r="AF360" s="106"/>
      <c r="AG360" s="6"/>
      <c r="AH360" s="106"/>
      <c r="AI360" s="107"/>
      <c r="AJ360" s="5"/>
    </row>
    <row r="361" spans="1:36" ht="12" customHeight="1">
      <c r="A361" s="99"/>
      <c r="B361" s="101"/>
      <c r="C361" s="99"/>
      <c r="D361" s="99"/>
      <c r="E361" s="102"/>
      <c r="F361" s="101"/>
      <c r="G361" s="101"/>
      <c r="H361" s="101"/>
      <c r="I361" s="101"/>
      <c r="J361" s="106"/>
      <c r="K361" s="106"/>
      <c r="L361" s="106"/>
      <c r="M361" s="106"/>
      <c r="N361" s="106"/>
      <c r="O361" s="106"/>
      <c r="P361" s="10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106"/>
      <c r="AC361" s="6"/>
      <c r="AD361" s="106"/>
      <c r="AE361" s="6"/>
      <c r="AF361" s="106"/>
      <c r="AG361" s="6"/>
      <c r="AH361" s="106"/>
      <c r="AI361" s="107"/>
      <c r="AJ361" s="5"/>
    </row>
    <row r="362" spans="1:36" ht="12" customHeight="1">
      <c r="A362" s="99"/>
      <c r="B362" s="101"/>
      <c r="C362" s="99"/>
      <c r="D362" s="99"/>
      <c r="E362" s="102"/>
      <c r="F362" s="101"/>
      <c r="G362" s="101"/>
      <c r="H362" s="101"/>
      <c r="I362" s="101"/>
      <c r="J362" s="106"/>
      <c r="K362" s="106"/>
      <c r="L362" s="106"/>
      <c r="M362" s="106"/>
      <c r="N362" s="106"/>
      <c r="O362" s="106"/>
      <c r="P362" s="10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106"/>
      <c r="AC362" s="6"/>
      <c r="AD362" s="106"/>
      <c r="AE362" s="6"/>
      <c r="AF362" s="106"/>
      <c r="AG362" s="6"/>
      <c r="AH362" s="106"/>
      <c r="AI362" s="107"/>
      <c r="AJ362" s="5"/>
    </row>
    <row r="363" spans="1:36" ht="12" customHeight="1">
      <c r="A363" s="99"/>
      <c r="B363" s="101"/>
      <c r="C363" s="99"/>
      <c r="D363" s="99"/>
      <c r="E363" s="102"/>
      <c r="F363" s="101"/>
      <c r="G363" s="101"/>
      <c r="H363" s="101"/>
      <c r="I363" s="101"/>
      <c r="J363" s="106"/>
      <c r="K363" s="106"/>
      <c r="L363" s="106"/>
      <c r="M363" s="106"/>
      <c r="N363" s="106"/>
      <c r="O363" s="106"/>
      <c r="P363" s="10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106"/>
      <c r="AC363" s="6"/>
      <c r="AD363" s="106"/>
      <c r="AE363" s="6"/>
      <c r="AF363" s="106"/>
      <c r="AG363" s="6"/>
      <c r="AH363" s="106"/>
      <c r="AI363" s="107"/>
      <c r="AJ363" s="5"/>
    </row>
    <row r="364" spans="1:36" ht="12" customHeight="1">
      <c r="A364" s="99"/>
      <c r="B364" s="101"/>
      <c r="C364" s="99"/>
      <c r="D364" s="99"/>
      <c r="E364" s="102"/>
      <c r="F364" s="101"/>
      <c r="G364" s="101"/>
      <c r="H364" s="101"/>
      <c r="I364" s="101"/>
      <c r="J364" s="106"/>
      <c r="K364" s="106"/>
      <c r="L364" s="106"/>
      <c r="M364" s="106"/>
      <c r="N364" s="106"/>
      <c r="O364" s="106"/>
      <c r="P364" s="10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106"/>
      <c r="AC364" s="6"/>
      <c r="AD364" s="106"/>
      <c r="AE364" s="6"/>
      <c r="AF364" s="106"/>
      <c r="AG364" s="6"/>
      <c r="AH364" s="106"/>
      <c r="AI364" s="107"/>
      <c r="AJ364" s="5"/>
    </row>
    <row r="365" spans="1:36" ht="12" customHeight="1">
      <c r="A365" s="99"/>
      <c r="B365" s="101"/>
      <c r="C365" s="99"/>
      <c r="D365" s="99"/>
      <c r="E365" s="102"/>
      <c r="F365" s="101"/>
      <c r="G365" s="101"/>
      <c r="H365" s="101"/>
      <c r="I365" s="101"/>
      <c r="J365" s="106"/>
      <c r="K365" s="106"/>
      <c r="L365" s="106"/>
      <c r="M365" s="106"/>
      <c r="N365" s="106"/>
      <c r="O365" s="106"/>
      <c r="P365" s="10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106"/>
      <c r="AC365" s="6"/>
      <c r="AD365" s="106"/>
      <c r="AE365" s="6"/>
      <c r="AF365" s="106"/>
      <c r="AG365" s="6"/>
      <c r="AH365" s="106"/>
      <c r="AI365" s="107"/>
      <c r="AJ365" s="5"/>
    </row>
    <row r="366" spans="1:36" ht="12" customHeight="1">
      <c r="A366" s="99"/>
      <c r="B366" s="101"/>
      <c r="C366" s="99"/>
      <c r="D366" s="99"/>
      <c r="E366" s="102"/>
      <c r="F366" s="101"/>
      <c r="G366" s="101"/>
      <c r="H366" s="101"/>
      <c r="I366" s="101"/>
      <c r="J366" s="106"/>
      <c r="K366" s="106"/>
      <c r="L366" s="106"/>
      <c r="M366" s="106"/>
      <c r="N366" s="106"/>
      <c r="O366" s="106"/>
      <c r="P366" s="10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106"/>
      <c r="AC366" s="6"/>
      <c r="AD366" s="106"/>
      <c r="AE366" s="6"/>
      <c r="AF366" s="106"/>
      <c r="AG366" s="6"/>
      <c r="AH366" s="106"/>
      <c r="AI366" s="107"/>
      <c r="AJ366" s="5"/>
    </row>
    <row r="367" spans="1:36" ht="12" customHeight="1">
      <c r="A367" s="99"/>
      <c r="B367" s="101"/>
      <c r="C367" s="99"/>
      <c r="D367" s="99"/>
      <c r="E367" s="102"/>
      <c r="F367" s="101"/>
      <c r="G367" s="101"/>
      <c r="H367" s="101"/>
      <c r="I367" s="101"/>
      <c r="J367" s="106"/>
      <c r="K367" s="106"/>
      <c r="L367" s="106"/>
      <c r="M367" s="106"/>
      <c r="N367" s="106"/>
      <c r="O367" s="106"/>
      <c r="P367" s="10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106"/>
      <c r="AC367" s="6"/>
      <c r="AD367" s="106"/>
      <c r="AE367" s="6"/>
      <c r="AF367" s="106"/>
      <c r="AG367" s="6"/>
      <c r="AH367" s="106"/>
      <c r="AI367" s="107"/>
      <c r="AJ367" s="5"/>
    </row>
    <row r="368" spans="1:36" ht="12" customHeight="1">
      <c r="A368" s="99"/>
      <c r="B368" s="101"/>
      <c r="C368" s="99"/>
      <c r="D368" s="99"/>
      <c r="E368" s="102"/>
      <c r="F368" s="101"/>
      <c r="G368" s="101"/>
      <c r="H368" s="101"/>
      <c r="I368" s="101"/>
      <c r="J368" s="106"/>
      <c r="K368" s="106"/>
      <c r="L368" s="106"/>
      <c r="M368" s="106"/>
      <c r="N368" s="106"/>
      <c r="O368" s="106"/>
      <c r="P368" s="10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106"/>
      <c r="AC368" s="6"/>
      <c r="AD368" s="106"/>
      <c r="AE368" s="6"/>
      <c r="AF368" s="106"/>
      <c r="AG368" s="6"/>
      <c r="AH368" s="106"/>
      <c r="AI368" s="107"/>
      <c r="AJ368" s="5"/>
    </row>
    <row r="369" spans="1:36" ht="12" customHeight="1">
      <c r="A369" s="99"/>
      <c r="B369" s="101"/>
      <c r="C369" s="99"/>
      <c r="D369" s="99"/>
      <c r="E369" s="102"/>
      <c r="F369" s="101"/>
      <c r="G369" s="101"/>
      <c r="H369" s="101"/>
      <c r="I369" s="101"/>
      <c r="J369" s="106"/>
      <c r="K369" s="106"/>
      <c r="L369" s="106"/>
      <c r="M369" s="106"/>
      <c r="N369" s="106"/>
      <c r="O369" s="106"/>
      <c r="P369" s="10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106"/>
      <c r="AC369" s="6"/>
      <c r="AD369" s="106"/>
      <c r="AE369" s="6"/>
      <c r="AF369" s="106"/>
      <c r="AG369" s="6"/>
      <c r="AH369" s="106"/>
      <c r="AI369" s="107"/>
      <c r="AJ369" s="5"/>
    </row>
    <row r="370" spans="1:36" ht="12" customHeight="1">
      <c r="A370" s="99"/>
      <c r="B370" s="101"/>
      <c r="C370" s="99"/>
      <c r="D370" s="99"/>
      <c r="E370" s="102"/>
      <c r="F370" s="101"/>
      <c r="G370" s="101"/>
      <c r="H370" s="101"/>
      <c r="I370" s="101"/>
      <c r="J370" s="106"/>
      <c r="K370" s="106"/>
      <c r="L370" s="106"/>
      <c r="M370" s="106"/>
      <c r="N370" s="106"/>
      <c r="O370" s="106"/>
      <c r="P370" s="10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106"/>
      <c r="AC370" s="6"/>
      <c r="AD370" s="106"/>
      <c r="AE370" s="6"/>
      <c r="AF370" s="106"/>
      <c r="AG370" s="6"/>
      <c r="AH370" s="106"/>
      <c r="AI370" s="107"/>
      <c r="AJ370" s="5"/>
    </row>
    <row r="371" spans="1:36" ht="12" customHeight="1">
      <c r="A371" s="99"/>
      <c r="B371" s="101"/>
      <c r="C371" s="99"/>
      <c r="D371" s="99"/>
      <c r="E371" s="102"/>
      <c r="F371" s="101"/>
      <c r="G371" s="101"/>
      <c r="H371" s="101"/>
      <c r="I371" s="101"/>
      <c r="J371" s="106"/>
      <c r="K371" s="106"/>
      <c r="L371" s="106"/>
      <c r="M371" s="106"/>
      <c r="N371" s="106"/>
      <c r="O371" s="106"/>
      <c r="P371" s="10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106"/>
      <c r="AC371" s="6"/>
      <c r="AD371" s="106"/>
      <c r="AE371" s="6"/>
      <c r="AF371" s="106"/>
      <c r="AG371" s="6"/>
      <c r="AH371" s="106"/>
      <c r="AI371" s="107"/>
      <c r="AJ371" s="5"/>
    </row>
    <row r="372" spans="1:36" ht="12" customHeight="1">
      <c r="A372" s="99"/>
      <c r="B372" s="101"/>
      <c r="C372" s="99"/>
      <c r="D372" s="99"/>
      <c r="E372" s="102"/>
      <c r="F372" s="101"/>
      <c r="G372" s="101"/>
      <c r="H372" s="101"/>
      <c r="I372" s="101"/>
      <c r="J372" s="106"/>
      <c r="K372" s="106"/>
      <c r="L372" s="106"/>
      <c r="M372" s="106"/>
      <c r="N372" s="106"/>
      <c r="O372" s="106"/>
      <c r="P372" s="10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106"/>
      <c r="AC372" s="6"/>
      <c r="AD372" s="106"/>
      <c r="AE372" s="6"/>
      <c r="AF372" s="106"/>
      <c r="AG372" s="6"/>
      <c r="AH372" s="106"/>
      <c r="AI372" s="107"/>
      <c r="AJ372" s="5"/>
    </row>
    <row r="373" spans="1:36" ht="12" customHeight="1">
      <c r="A373" s="99"/>
      <c r="B373" s="101"/>
      <c r="C373" s="99"/>
      <c r="D373" s="99"/>
      <c r="E373" s="102"/>
      <c r="F373" s="101"/>
      <c r="G373" s="101"/>
      <c r="H373" s="101"/>
      <c r="I373" s="101"/>
      <c r="J373" s="106"/>
      <c r="K373" s="106"/>
      <c r="L373" s="106"/>
      <c r="M373" s="106"/>
      <c r="N373" s="106"/>
      <c r="O373" s="106"/>
      <c r="P373" s="10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106"/>
      <c r="AC373" s="6"/>
      <c r="AD373" s="106"/>
      <c r="AE373" s="6"/>
      <c r="AF373" s="106"/>
      <c r="AG373" s="6"/>
      <c r="AH373" s="106"/>
      <c r="AI373" s="107"/>
      <c r="AJ373" s="5"/>
    </row>
    <row r="374" spans="1:36" ht="12" customHeight="1">
      <c r="A374" s="99"/>
      <c r="B374" s="101"/>
      <c r="C374" s="99"/>
      <c r="D374" s="99"/>
      <c r="E374" s="102"/>
      <c r="F374" s="101"/>
      <c r="G374" s="101"/>
      <c r="H374" s="101"/>
      <c r="I374" s="101"/>
      <c r="J374" s="106"/>
      <c r="K374" s="106"/>
      <c r="L374" s="106"/>
      <c r="M374" s="106"/>
      <c r="N374" s="106"/>
      <c r="O374" s="106"/>
      <c r="P374" s="10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106"/>
      <c r="AC374" s="6"/>
      <c r="AD374" s="106"/>
      <c r="AE374" s="6"/>
      <c r="AF374" s="106"/>
      <c r="AG374" s="6"/>
      <c r="AH374" s="106"/>
      <c r="AI374" s="107"/>
      <c r="AJ374" s="5"/>
    </row>
    <row r="375" spans="1:36" ht="12" customHeight="1">
      <c r="A375" s="99"/>
      <c r="B375" s="101"/>
      <c r="C375" s="99"/>
      <c r="D375" s="99"/>
      <c r="E375" s="102"/>
      <c r="F375" s="101"/>
      <c r="G375" s="101"/>
      <c r="H375" s="101"/>
      <c r="I375" s="101"/>
      <c r="J375" s="106"/>
      <c r="K375" s="106"/>
      <c r="L375" s="106"/>
      <c r="M375" s="106"/>
      <c r="N375" s="106"/>
      <c r="O375" s="106"/>
      <c r="P375" s="10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106"/>
      <c r="AC375" s="6"/>
      <c r="AD375" s="106"/>
      <c r="AE375" s="6"/>
      <c r="AF375" s="106"/>
      <c r="AG375" s="6"/>
      <c r="AH375" s="106"/>
      <c r="AI375" s="107"/>
      <c r="AJ375" s="5"/>
    </row>
    <row r="376" spans="1:36" ht="12" customHeight="1">
      <c r="A376" s="99"/>
      <c r="B376" s="101"/>
      <c r="C376" s="99"/>
      <c r="D376" s="99"/>
      <c r="E376" s="102"/>
      <c r="F376" s="101"/>
      <c r="G376" s="101"/>
      <c r="H376" s="101"/>
      <c r="I376" s="101"/>
      <c r="J376" s="106"/>
      <c r="K376" s="106"/>
      <c r="L376" s="106"/>
      <c r="M376" s="106"/>
      <c r="N376" s="106"/>
      <c r="O376" s="106"/>
      <c r="P376" s="10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106"/>
      <c r="AC376" s="6"/>
      <c r="AD376" s="106"/>
      <c r="AE376" s="6"/>
      <c r="AF376" s="106"/>
      <c r="AG376" s="6"/>
      <c r="AH376" s="106"/>
      <c r="AI376" s="107"/>
      <c r="AJ376" s="5"/>
    </row>
    <row r="377" spans="1:36" ht="12" customHeight="1">
      <c r="A377" s="99"/>
      <c r="B377" s="101"/>
      <c r="C377" s="99"/>
      <c r="D377" s="99"/>
      <c r="E377" s="102"/>
      <c r="F377" s="101"/>
      <c r="G377" s="101"/>
      <c r="H377" s="101"/>
      <c r="I377" s="101"/>
      <c r="J377" s="106"/>
      <c r="K377" s="106"/>
      <c r="L377" s="106"/>
      <c r="M377" s="106"/>
      <c r="N377" s="106"/>
      <c r="O377" s="106"/>
      <c r="P377" s="10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106"/>
      <c r="AC377" s="6"/>
      <c r="AD377" s="106"/>
      <c r="AE377" s="6"/>
      <c r="AF377" s="106"/>
      <c r="AG377" s="6"/>
      <c r="AH377" s="106"/>
      <c r="AI377" s="107"/>
      <c r="AJ377" s="5"/>
    </row>
    <row r="378" spans="1:36" ht="12" customHeight="1">
      <c r="A378" s="99"/>
      <c r="B378" s="101"/>
      <c r="C378" s="99"/>
      <c r="D378" s="99"/>
      <c r="E378" s="102"/>
      <c r="F378" s="101"/>
      <c r="G378" s="101"/>
      <c r="H378" s="101"/>
      <c r="I378" s="101"/>
      <c r="J378" s="106"/>
      <c r="K378" s="106"/>
      <c r="L378" s="106"/>
      <c r="M378" s="106"/>
      <c r="N378" s="106"/>
      <c r="O378" s="106"/>
      <c r="P378" s="10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106"/>
      <c r="AC378" s="6"/>
      <c r="AD378" s="106"/>
      <c r="AE378" s="6"/>
      <c r="AF378" s="106"/>
      <c r="AG378" s="6"/>
      <c r="AH378" s="106"/>
      <c r="AI378" s="107"/>
      <c r="AJ378" s="5"/>
    </row>
    <row r="379" spans="1:36" ht="12" customHeight="1">
      <c r="A379" s="99"/>
      <c r="B379" s="101"/>
      <c r="C379" s="99"/>
      <c r="D379" s="99"/>
      <c r="E379" s="102"/>
      <c r="F379" s="101"/>
      <c r="G379" s="101"/>
      <c r="H379" s="101"/>
      <c r="I379" s="101"/>
      <c r="J379" s="106"/>
      <c r="K379" s="106"/>
      <c r="L379" s="106"/>
      <c r="M379" s="106"/>
      <c r="N379" s="106"/>
      <c r="O379" s="106"/>
      <c r="P379" s="10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106"/>
      <c r="AC379" s="6"/>
      <c r="AD379" s="106"/>
      <c r="AE379" s="6"/>
      <c r="AF379" s="106"/>
      <c r="AG379" s="6"/>
      <c r="AH379" s="106"/>
      <c r="AI379" s="107"/>
      <c r="AJ379" s="5"/>
    </row>
    <row r="380" spans="1:36" ht="12" customHeight="1">
      <c r="A380" s="99"/>
      <c r="B380" s="101"/>
      <c r="C380" s="99"/>
      <c r="D380" s="99"/>
      <c r="E380" s="102"/>
      <c r="F380" s="101"/>
      <c r="G380" s="101"/>
      <c r="H380" s="101"/>
      <c r="I380" s="101"/>
      <c r="J380" s="106"/>
      <c r="K380" s="106"/>
      <c r="L380" s="106"/>
      <c r="M380" s="106"/>
      <c r="N380" s="106"/>
      <c r="O380" s="106"/>
      <c r="P380" s="10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106"/>
      <c r="AC380" s="6"/>
      <c r="AD380" s="106"/>
      <c r="AE380" s="6"/>
      <c r="AF380" s="106"/>
      <c r="AG380" s="6"/>
      <c r="AH380" s="106"/>
      <c r="AI380" s="107"/>
      <c r="AJ380" s="5"/>
    </row>
    <row r="381" spans="1:36" ht="12" customHeight="1">
      <c r="A381" s="99"/>
      <c r="B381" s="101"/>
      <c r="C381" s="99"/>
      <c r="D381" s="99"/>
      <c r="E381" s="102"/>
      <c r="F381" s="101"/>
      <c r="G381" s="101"/>
      <c r="H381" s="101"/>
      <c r="I381" s="101"/>
      <c r="J381" s="106"/>
      <c r="K381" s="106"/>
      <c r="L381" s="106"/>
      <c r="M381" s="106"/>
      <c r="N381" s="106"/>
      <c r="O381" s="106"/>
      <c r="P381" s="10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106"/>
      <c r="AC381" s="6"/>
      <c r="AD381" s="106"/>
      <c r="AE381" s="6"/>
      <c r="AF381" s="106"/>
      <c r="AG381" s="6"/>
      <c r="AH381" s="106"/>
      <c r="AI381" s="107"/>
      <c r="AJ381" s="5"/>
    </row>
    <row r="382" spans="1:36" ht="12" customHeight="1">
      <c r="A382" s="99"/>
      <c r="B382" s="101"/>
      <c r="C382" s="99"/>
      <c r="D382" s="99"/>
      <c r="E382" s="102"/>
      <c r="F382" s="101"/>
      <c r="G382" s="101"/>
      <c r="H382" s="101"/>
      <c r="I382" s="101"/>
      <c r="J382" s="106"/>
      <c r="K382" s="106"/>
      <c r="L382" s="106"/>
      <c r="M382" s="106"/>
      <c r="N382" s="106"/>
      <c r="O382" s="106"/>
      <c r="P382" s="10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106"/>
      <c r="AC382" s="6"/>
      <c r="AD382" s="106"/>
      <c r="AE382" s="6"/>
      <c r="AF382" s="106"/>
      <c r="AG382" s="6"/>
      <c r="AH382" s="106"/>
      <c r="AI382" s="107"/>
      <c r="AJ382" s="5"/>
    </row>
    <row r="383" spans="1:36" ht="12" customHeight="1">
      <c r="A383" s="99"/>
      <c r="B383" s="101"/>
      <c r="C383" s="99"/>
      <c r="D383" s="99"/>
      <c r="E383" s="102"/>
      <c r="F383" s="101"/>
      <c r="G383" s="101"/>
      <c r="H383" s="101"/>
      <c r="I383" s="101"/>
      <c r="J383" s="106"/>
      <c r="K383" s="106"/>
      <c r="L383" s="106"/>
      <c r="M383" s="106"/>
      <c r="N383" s="106"/>
      <c r="O383" s="106"/>
      <c r="P383" s="10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106"/>
      <c r="AC383" s="6"/>
      <c r="AD383" s="106"/>
      <c r="AE383" s="6"/>
      <c r="AF383" s="106"/>
      <c r="AG383" s="6"/>
      <c r="AH383" s="106"/>
      <c r="AI383" s="107"/>
      <c r="AJ383" s="5"/>
    </row>
    <row r="384" spans="1:36" ht="12" customHeight="1">
      <c r="A384" s="99"/>
      <c r="B384" s="101"/>
      <c r="C384" s="99"/>
      <c r="D384" s="99"/>
      <c r="E384" s="102"/>
      <c r="F384" s="101"/>
      <c r="G384" s="101"/>
      <c r="H384" s="101"/>
      <c r="I384" s="101"/>
      <c r="J384" s="106"/>
      <c r="K384" s="106"/>
      <c r="L384" s="106"/>
      <c r="M384" s="106"/>
      <c r="N384" s="106"/>
      <c r="O384" s="106"/>
      <c r="P384" s="10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106"/>
      <c r="AC384" s="6"/>
      <c r="AD384" s="106"/>
      <c r="AE384" s="6"/>
      <c r="AF384" s="106"/>
      <c r="AG384" s="6"/>
      <c r="AH384" s="106"/>
      <c r="AI384" s="107"/>
      <c r="AJ384" s="5"/>
    </row>
    <row r="385" spans="1:36" ht="12" customHeight="1">
      <c r="A385" s="99"/>
      <c r="B385" s="101"/>
      <c r="C385" s="99"/>
      <c r="D385" s="99"/>
      <c r="E385" s="102"/>
      <c r="F385" s="101"/>
      <c r="G385" s="101"/>
      <c r="H385" s="101"/>
      <c r="I385" s="101"/>
      <c r="J385" s="106"/>
      <c r="K385" s="106"/>
      <c r="L385" s="106"/>
      <c r="M385" s="106"/>
      <c r="N385" s="106"/>
      <c r="O385" s="106"/>
      <c r="P385" s="10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106"/>
      <c r="AC385" s="6"/>
      <c r="AD385" s="106"/>
      <c r="AE385" s="6"/>
      <c r="AF385" s="106"/>
      <c r="AG385" s="6"/>
      <c r="AH385" s="106"/>
      <c r="AI385" s="107"/>
      <c r="AJ385" s="5"/>
    </row>
    <row r="386" spans="1:36" ht="12" customHeight="1">
      <c r="A386" s="99"/>
      <c r="B386" s="101"/>
      <c r="C386" s="99"/>
      <c r="D386" s="99"/>
      <c r="E386" s="102"/>
      <c r="F386" s="101"/>
      <c r="G386" s="101"/>
      <c r="H386" s="101"/>
      <c r="I386" s="101"/>
      <c r="J386" s="106"/>
      <c r="K386" s="106"/>
      <c r="L386" s="106"/>
      <c r="M386" s="106"/>
      <c r="N386" s="106"/>
      <c r="O386" s="106"/>
      <c r="P386" s="10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106"/>
      <c r="AC386" s="6"/>
      <c r="AD386" s="106"/>
      <c r="AE386" s="6"/>
      <c r="AF386" s="106"/>
      <c r="AG386" s="6"/>
      <c r="AH386" s="106"/>
      <c r="AI386" s="107"/>
      <c r="AJ386" s="5"/>
    </row>
    <row r="387" spans="1:36" ht="12" customHeight="1">
      <c r="A387" s="99"/>
      <c r="B387" s="101"/>
      <c r="C387" s="99"/>
      <c r="D387" s="99"/>
      <c r="E387" s="102"/>
      <c r="F387" s="101"/>
      <c r="G387" s="101"/>
      <c r="H387" s="101"/>
      <c r="I387" s="101"/>
      <c r="J387" s="106"/>
      <c r="K387" s="106"/>
      <c r="L387" s="106"/>
      <c r="M387" s="106"/>
      <c r="N387" s="106"/>
      <c r="O387" s="106"/>
      <c r="P387" s="10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106"/>
      <c r="AC387" s="6"/>
      <c r="AD387" s="106"/>
      <c r="AE387" s="6"/>
      <c r="AF387" s="106"/>
      <c r="AG387" s="6"/>
      <c r="AH387" s="106"/>
      <c r="AI387" s="107"/>
      <c r="AJ387" s="5"/>
    </row>
    <row r="388" spans="1:36" ht="12" customHeight="1">
      <c r="A388" s="99"/>
      <c r="B388" s="101"/>
      <c r="C388" s="99"/>
      <c r="D388" s="99"/>
      <c r="E388" s="102"/>
      <c r="F388" s="101"/>
      <c r="G388" s="101"/>
      <c r="H388" s="101"/>
      <c r="I388" s="101"/>
      <c r="J388" s="106"/>
      <c r="K388" s="106"/>
      <c r="L388" s="106"/>
      <c r="M388" s="106"/>
      <c r="N388" s="106"/>
      <c r="O388" s="106"/>
      <c r="P388" s="10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106"/>
      <c r="AC388" s="6"/>
      <c r="AD388" s="106"/>
      <c r="AE388" s="6"/>
      <c r="AF388" s="106"/>
      <c r="AG388" s="6"/>
      <c r="AH388" s="106"/>
      <c r="AI388" s="107"/>
      <c r="AJ388" s="5"/>
    </row>
    <row r="389" spans="1:36" ht="12" customHeight="1">
      <c r="A389" s="99"/>
      <c r="B389" s="101"/>
      <c r="C389" s="99"/>
      <c r="D389" s="99"/>
      <c r="E389" s="102"/>
      <c r="F389" s="101"/>
      <c r="G389" s="101"/>
      <c r="H389" s="101"/>
      <c r="I389" s="101"/>
      <c r="J389" s="106"/>
      <c r="K389" s="106"/>
      <c r="L389" s="106"/>
      <c r="M389" s="106"/>
      <c r="N389" s="106"/>
      <c r="O389" s="106"/>
      <c r="P389" s="10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106"/>
      <c r="AC389" s="6"/>
      <c r="AD389" s="106"/>
      <c r="AE389" s="6"/>
      <c r="AF389" s="106"/>
      <c r="AG389" s="6"/>
      <c r="AH389" s="106"/>
      <c r="AI389" s="107"/>
      <c r="AJ389" s="5"/>
    </row>
    <row r="390" spans="1:36" ht="12" customHeight="1">
      <c r="A390" s="99"/>
      <c r="B390" s="101"/>
      <c r="C390" s="99"/>
      <c r="D390" s="99"/>
      <c r="E390" s="102"/>
      <c r="F390" s="101"/>
      <c r="G390" s="101"/>
      <c r="H390" s="101"/>
      <c r="I390" s="101"/>
      <c r="J390" s="106"/>
      <c r="K390" s="106"/>
      <c r="L390" s="106"/>
      <c r="M390" s="106"/>
      <c r="N390" s="106"/>
      <c r="O390" s="106"/>
      <c r="P390" s="10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106"/>
      <c r="AC390" s="6"/>
      <c r="AD390" s="106"/>
      <c r="AE390" s="6"/>
      <c r="AF390" s="106"/>
      <c r="AG390" s="6"/>
      <c r="AH390" s="106"/>
      <c r="AI390" s="107"/>
      <c r="AJ390" s="5"/>
    </row>
    <row r="391" spans="1:36" ht="12" customHeight="1">
      <c r="A391" s="99"/>
      <c r="B391" s="101"/>
      <c r="C391" s="99"/>
      <c r="D391" s="99"/>
      <c r="E391" s="102"/>
      <c r="F391" s="101"/>
      <c r="G391" s="101"/>
      <c r="H391" s="101"/>
      <c r="I391" s="101"/>
      <c r="J391" s="106"/>
      <c r="K391" s="106"/>
      <c r="L391" s="106"/>
      <c r="M391" s="106"/>
      <c r="N391" s="106"/>
      <c r="O391" s="106"/>
      <c r="P391" s="10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106"/>
      <c r="AC391" s="6"/>
      <c r="AD391" s="106"/>
      <c r="AE391" s="6"/>
      <c r="AF391" s="106"/>
      <c r="AG391" s="6"/>
      <c r="AH391" s="106"/>
      <c r="AI391" s="107"/>
      <c r="AJ391" s="5"/>
    </row>
    <row r="392" spans="1:36" ht="12" customHeight="1">
      <c r="A392" s="99"/>
      <c r="B392" s="101"/>
      <c r="C392" s="99"/>
      <c r="D392" s="99"/>
      <c r="E392" s="102"/>
      <c r="F392" s="101"/>
      <c r="G392" s="101"/>
      <c r="H392" s="101"/>
      <c r="I392" s="101"/>
      <c r="J392" s="106"/>
      <c r="K392" s="106"/>
      <c r="L392" s="106"/>
      <c r="M392" s="106"/>
      <c r="N392" s="106"/>
      <c r="O392" s="106"/>
      <c r="P392" s="10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106"/>
      <c r="AC392" s="6"/>
      <c r="AD392" s="106"/>
      <c r="AE392" s="6"/>
      <c r="AF392" s="106"/>
      <c r="AG392" s="6"/>
      <c r="AH392" s="106"/>
      <c r="AI392" s="107"/>
      <c r="AJ392" s="5"/>
    </row>
    <row r="393" spans="1:36" ht="12" customHeight="1">
      <c r="A393" s="99"/>
      <c r="B393" s="101"/>
      <c r="C393" s="99"/>
      <c r="D393" s="99"/>
      <c r="E393" s="102"/>
      <c r="F393" s="101"/>
      <c r="G393" s="101"/>
      <c r="H393" s="101"/>
      <c r="I393" s="101"/>
      <c r="J393" s="106"/>
      <c r="K393" s="106"/>
      <c r="L393" s="106"/>
      <c r="M393" s="106"/>
      <c r="N393" s="106"/>
      <c r="O393" s="106"/>
      <c r="P393" s="10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106"/>
      <c r="AC393" s="6"/>
      <c r="AD393" s="106"/>
      <c r="AE393" s="6"/>
      <c r="AF393" s="106"/>
      <c r="AG393" s="6"/>
      <c r="AH393" s="106"/>
      <c r="AI393" s="107"/>
      <c r="AJ393" s="5"/>
    </row>
    <row r="394" spans="1:36" ht="12" customHeight="1">
      <c r="A394" s="99"/>
      <c r="B394" s="101"/>
      <c r="C394" s="99"/>
      <c r="D394" s="99"/>
      <c r="E394" s="102"/>
      <c r="F394" s="101"/>
      <c r="G394" s="101"/>
      <c r="H394" s="101"/>
      <c r="I394" s="101"/>
      <c r="J394" s="106"/>
      <c r="K394" s="106"/>
      <c r="L394" s="106"/>
      <c r="M394" s="106"/>
      <c r="N394" s="106"/>
      <c r="O394" s="106"/>
      <c r="P394" s="10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106"/>
      <c r="AC394" s="6"/>
      <c r="AD394" s="106"/>
      <c r="AE394" s="6"/>
      <c r="AF394" s="106"/>
      <c r="AG394" s="6"/>
      <c r="AH394" s="106"/>
      <c r="AI394" s="107"/>
      <c r="AJ394" s="5"/>
    </row>
    <row r="395" spans="1:36" ht="12" customHeight="1">
      <c r="A395" s="99"/>
      <c r="B395" s="101"/>
      <c r="C395" s="99"/>
      <c r="D395" s="99"/>
      <c r="E395" s="102"/>
      <c r="F395" s="101"/>
      <c r="G395" s="101"/>
      <c r="H395" s="101"/>
      <c r="I395" s="101"/>
      <c r="J395" s="106"/>
      <c r="K395" s="106"/>
      <c r="L395" s="106"/>
      <c r="M395" s="106"/>
      <c r="N395" s="106"/>
      <c r="O395" s="106"/>
      <c r="P395" s="10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106"/>
      <c r="AC395" s="6"/>
      <c r="AD395" s="106"/>
      <c r="AE395" s="6"/>
      <c r="AF395" s="106"/>
      <c r="AG395" s="6"/>
      <c r="AH395" s="106"/>
      <c r="AI395" s="107"/>
      <c r="AJ395" s="5"/>
    </row>
    <row r="396" spans="1:36" ht="12" customHeight="1">
      <c r="A396" s="99"/>
      <c r="B396" s="101"/>
      <c r="C396" s="99"/>
      <c r="D396" s="99"/>
      <c r="E396" s="102"/>
      <c r="F396" s="101"/>
      <c r="G396" s="101"/>
      <c r="H396" s="101"/>
      <c r="I396" s="101"/>
      <c r="J396" s="106"/>
      <c r="K396" s="106"/>
      <c r="L396" s="106"/>
      <c r="M396" s="106"/>
      <c r="N396" s="106"/>
      <c r="O396" s="106"/>
      <c r="P396" s="10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106"/>
      <c r="AC396" s="6"/>
      <c r="AD396" s="106"/>
      <c r="AE396" s="6"/>
      <c r="AF396" s="106"/>
      <c r="AG396" s="6"/>
      <c r="AH396" s="106"/>
      <c r="AI396" s="107"/>
      <c r="AJ396" s="5"/>
    </row>
    <row r="397" spans="1:36" ht="12" customHeight="1">
      <c r="A397" s="99"/>
      <c r="B397" s="101"/>
      <c r="C397" s="99"/>
      <c r="D397" s="99"/>
      <c r="E397" s="102"/>
      <c r="F397" s="101"/>
      <c r="G397" s="101"/>
      <c r="H397" s="101"/>
      <c r="I397" s="101"/>
      <c r="J397" s="106"/>
      <c r="K397" s="106"/>
      <c r="L397" s="106"/>
      <c r="M397" s="106"/>
      <c r="N397" s="106"/>
      <c r="O397" s="106"/>
      <c r="P397" s="10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106"/>
      <c r="AC397" s="6"/>
      <c r="AD397" s="106"/>
      <c r="AE397" s="6"/>
      <c r="AF397" s="106"/>
      <c r="AG397" s="6"/>
      <c r="AH397" s="106"/>
      <c r="AI397" s="107"/>
      <c r="AJ397" s="5"/>
    </row>
    <row r="398" spans="1:36" ht="12" customHeight="1">
      <c r="A398" s="99"/>
      <c r="B398" s="101"/>
      <c r="C398" s="99"/>
      <c r="D398" s="99"/>
      <c r="E398" s="102"/>
      <c r="F398" s="101"/>
      <c r="G398" s="101"/>
      <c r="H398" s="101"/>
      <c r="I398" s="101"/>
      <c r="J398" s="106"/>
      <c r="K398" s="106"/>
      <c r="L398" s="106"/>
      <c r="M398" s="106"/>
      <c r="N398" s="106"/>
      <c r="O398" s="106"/>
      <c r="P398" s="10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106"/>
      <c r="AC398" s="6"/>
      <c r="AD398" s="106"/>
      <c r="AE398" s="6"/>
      <c r="AF398" s="106"/>
      <c r="AG398" s="6"/>
      <c r="AH398" s="106"/>
      <c r="AI398" s="107"/>
      <c r="AJ398" s="5"/>
    </row>
    <row r="399" spans="1:36" ht="12" customHeight="1">
      <c r="A399" s="99"/>
      <c r="B399" s="101"/>
      <c r="C399" s="99"/>
      <c r="D399" s="99"/>
      <c r="E399" s="102"/>
      <c r="F399" s="101"/>
      <c r="G399" s="101"/>
      <c r="H399" s="101"/>
      <c r="I399" s="101"/>
      <c r="J399" s="106"/>
      <c r="K399" s="106"/>
      <c r="L399" s="106"/>
      <c r="M399" s="106"/>
      <c r="N399" s="106"/>
      <c r="O399" s="106"/>
      <c r="P399" s="10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106"/>
      <c r="AC399" s="6"/>
      <c r="AD399" s="106"/>
      <c r="AE399" s="6"/>
      <c r="AF399" s="106"/>
      <c r="AG399" s="6"/>
      <c r="AH399" s="106"/>
      <c r="AI399" s="107"/>
      <c r="AJ399" s="5"/>
    </row>
    <row r="400" spans="1:36" ht="12" customHeight="1">
      <c r="A400" s="99"/>
      <c r="B400" s="101"/>
      <c r="C400" s="99"/>
      <c r="D400" s="99"/>
      <c r="E400" s="102"/>
      <c r="F400" s="101"/>
      <c r="G400" s="101"/>
      <c r="H400" s="101"/>
      <c r="I400" s="101"/>
      <c r="J400" s="106"/>
      <c r="K400" s="106"/>
      <c r="L400" s="106"/>
      <c r="M400" s="106"/>
      <c r="N400" s="106"/>
      <c r="O400" s="106"/>
      <c r="P400" s="10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106"/>
      <c r="AC400" s="6"/>
      <c r="AD400" s="106"/>
      <c r="AE400" s="6"/>
      <c r="AF400" s="106"/>
      <c r="AG400" s="6"/>
      <c r="AH400" s="106"/>
      <c r="AI400" s="107"/>
      <c r="AJ400" s="5"/>
    </row>
    <row r="401" spans="1:36" ht="12" customHeight="1">
      <c r="A401" s="99"/>
      <c r="B401" s="101"/>
      <c r="C401" s="99"/>
      <c r="D401" s="99"/>
      <c r="E401" s="102"/>
      <c r="F401" s="101"/>
      <c r="G401" s="101"/>
      <c r="H401" s="101"/>
      <c r="I401" s="101"/>
      <c r="J401" s="106"/>
      <c r="K401" s="106"/>
      <c r="L401" s="106"/>
      <c r="M401" s="106"/>
      <c r="N401" s="106"/>
      <c r="O401" s="106"/>
      <c r="P401" s="10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106"/>
      <c r="AC401" s="6"/>
      <c r="AD401" s="106"/>
      <c r="AE401" s="6"/>
      <c r="AF401" s="106"/>
      <c r="AG401" s="6"/>
      <c r="AH401" s="106"/>
      <c r="AI401" s="107"/>
      <c r="AJ401" s="5"/>
    </row>
    <row r="402" spans="1:36" ht="12" customHeight="1">
      <c r="A402" s="99"/>
      <c r="B402" s="101"/>
      <c r="C402" s="99"/>
      <c r="D402" s="99"/>
      <c r="E402" s="102"/>
      <c r="F402" s="101"/>
      <c r="G402" s="101"/>
      <c r="H402" s="101"/>
      <c r="I402" s="101"/>
      <c r="J402" s="106"/>
      <c r="K402" s="106"/>
      <c r="L402" s="106"/>
      <c r="M402" s="106"/>
      <c r="N402" s="106"/>
      <c r="O402" s="106"/>
      <c r="P402" s="10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106"/>
      <c r="AC402" s="6"/>
      <c r="AD402" s="106"/>
      <c r="AE402" s="6"/>
      <c r="AF402" s="106"/>
      <c r="AG402" s="6"/>
      <c r="AH402" s="106"/>
      <c r="AI402" s="107"/>
      <c r="AJ402" s="5"/>
    </row>
    <row r="403" spans="1:36" ht="12" customHeight="1">
      <c r="A403" s="99"/>
      <c r="B403" s="101"/>
      <c r="C403" s="99"/>
      <c r="D403" s="99"/>
      <c r="E403" s="102"/>
      <c r="F403" s="101"/>
      <c r="G403" s="101"/>
      <c r="H403" s="101"/>
      <c r="I403" s="101"/>
      <c r="J403" s="106"/>
      <c r="K403" s="106"/>
      <c r="L403" s="106"/>
      <c r="M403" s="106"/>
      <c r="N403" s="106"/>
      <c r="O403" s="106"/>
      <c r="P403" s="10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106"/>
      <c r="AC403" s="6"/>
      <c r="AD403" s="106"/>
      <c r="AE403" s="6"/>
      <c r="AF403" s="106"/>
      <c r="AG403" s="6"/>
      <c r="AH403" s="106"/>
      <c r="AI403" s="107"/>
      <c r="AJ403" s="5"/>
    </row>
    <row r="404" spans="1:36" ht="12" customHeight="1">
      <c r="A404" s="99"/>
      <c r="B404" s="101"/>
      <c r="C404" s="99"/>
      <c r="D404" s="99"/>
      <c r="E404" s="102"/>
      <c r="F404" s="101"/>
      <c r="G404" s="101"/>
      <c r="H404" s="101"/>
      <c r="I404" s="101"/>
      <c r="J404" s="106"/>
      <c r="K404" s="106"/>
      <c r="L404" s="106"/>
      <c r="M404" s="106"/>
      <c r="N404" s="106"/>
      <c r="O404" s="106"/>
      <c r="P404" s="10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106"/>
      <c r="AC404" s="6"/>
      <c r="AD404" s="106"/>
      <c r="AE404" s="6"/>
      <c r="AF404" s="106"/>
      <c r="AG404" s="6"/>
      <c r="AH404" s="106"/>
      <c r="AI404" s="107"/>
      <c r="AJ404" s="5"/>
    </row>
    <row r="405" spans="1:36" ht="12" customHeight="1">
      <c r="A405" s="99"/>
      <c r="B405" s="101"/>
      <c r="C405" s="99"/>
      <c r="D405" s="99"/>
      <c r="E405" s="102"/>
      <c r="F405" s="101"/>
      <c r="G405" s="101"/>
      <c r="H405" s="101"/>
      <c r="I405" s="101"/>
      <c r="J405" s="106"/>
      <c r="K405" s="106"/>
      <c r="L405" s="106"/>
      <c r="M405" s="106"/>
      <c r="N405" s="106"/>
      <c r="O405" s="106"/>
      <c r="P405" s="10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106"/>
      <c r="AC405" s="6"/>
      <c r="AD405" s="106"/>
      <c r="AE405" s="6"/>
      <c r="AF405" s="106"/>
      <c r="AG405" s="6"/>
      <c r="AH405" s="106"/>
      <c r="AI405" s="107"/>
      <c r="AJ405" s="5"/>
    </row>
    <row r="406" spans="1:36" ht="12" customHeight="1">
      <c r="A406" s="99"/>
      <c r="B406" s="101"/>
      <c r="C406" s="99"/>
      <c r="D406" s="99"/>
      <c r="E406" s="102"/>
      <c r="F406" s="101"/>
      <c r="G406" s="101"/>
      <c r="H406" s="101"/>
      <c r="I406" s="101"/>
      <c r="J406" s="106"/>
      <c r="K406" s="106"/>
      <c r="L406" s="106"/>
      <c r="M406" s="106"/>
      <c r="N406" s="106"/>
      <c r="O406" s="106"/>
      <c r="P406" s="10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106"/>
      <c r="AC406" s="6"/>
      <c r="AD406" s="106"/>
      <c r="AE406" s="6"/>
      <c r="AF406" s="106"/>
      <c r="AG406" s="6"/>
      <c r="AH406" s="106"/>
      <c r="AI406" s="107"/>
      <c r="AJ406" s="5"/>
    </row>
    <row r="407" spans="1:36" ht="12" customHeight="1">
      <c r="A407" s="99"/>
      <c r="B407" s="101"/>
      <c r="C407" s="99"/>
      <c r="D407" s="99"/>
      <c r="E407" s="102"/>
      <c r="F407" s="101"/>
      <c r="G407" s="101"/>
      <c r="H407" s="101"/>
      <c r="I407" s="101"/>
      <c r="J407" s="106"/>
      <c r="K407" s="106"/>
      <c r="L407" s="106"/>
      <c r="M407" s="106"/>
      <c r="N407" s="106"/>
      <c r="O407" s="106"/>
      <c r="P407" s="10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106"/>
      <c r="AC407" s="6"/>
      <c r="AD407" s="106"/>
      <c r="AE407" s="6"/>
      <c r="AF407" s="106"/>
      <c r="AG407" s="6"/>
      <c r="AH407" s="106"/>
      <c r="AI407" s="107"/>
      <c r="AJ407" s="5"/>
    </row>
    <row r="408" spans="1:36" ht="12" customHeight="1">
      <c r="A408" s="99"/>
      <c r="B408" s="101"/>
      <c r="C408" s="99"/>
      <c r="D408" s="99"/>
      <c r="E408" s="102"/>
      <c r="F408" s="101"/>
      <c r="G408" s="101"/>
      <c r="H408" s="101"/>
      <c r="I408" s="101"/>
      <c r="J408" s="106"/>
      <c r="K408" s="106"/>
      <c r="L408" s="106"/>
      <c r="M408" s="106"/>
      <c r="N408" s="106"/>
      <c r="O408" s="106"/>
      <c r="P408" s="10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106"/>
      <c r="AC408" s="6"/>
      <c r="AD408" s="106"/>
      <c r="AE408" s="6"/>
      <c r="AF408" s="106"/>
      <c r="AG408" s="6"/>
      <c r="AH408" s="106"/>
      <c r="AI408" s="107"/>
      <c r="AJ408" s="5"/>
    </row>
    <row r="409" spans="1:36" ht="12" customHeight="1">
      <c r="A409" s="99"/>
      <c r="B409" s="101"/>
      <c r="C409" s="99"/>
      <c r="D409" s="99"/>
      <c r="E409" s="102"/>
      <c r="F409" s="101"/>
      <c r="G409" s="101"/>
      <c r="H409" s="101"/>
      <c r="I409" s="101"/>
      <c r="J409" s="106"/>
      <c r="K409" s="106"/>
      <c r="L409" s="106"/>
      <c r="M409" s="106"/>
      <c r="N409" s="106"/>
      <c r="O409" s="106"/>
      <c r="P409" s="10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106"/>
      <c r="AC409" s="6"/>
      <c r="AD409" s="106"/>
      <c r="AE409" s="6"/>
      <c r="AF409" s="106"/>
      <c r="AG409" s="6"/>
      <c r="AH409" s="106"/>
      <c r="AI409" s="107"/>
      <c r="AJ409" s="5"/>
    </row>
    <row r="410" spans="1:36" ht="12" customHeight="1">
      <c r="A410" s="99"/>
      <c r="B410" s="101"/>
      <c r="C410" s="99"/>
      <c r="D410" s="99"/>
      <c r="E410" s="102"/>
      <c r="F410" s="101"/>
      <c r="G410" s="101"/>
      <c r="H410" s="101"/>
      <c r="I410" s="101"/>
      <c r="J410" s="106"/>
      <c r="K410" s="106"/>
      <c r="L410" s="106"/>
      <c r="M410" s="106"/>
      <c r="N410" s="106"/>
      <c r="O410" s="106"/>
      <c r="P410" s="10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106"/>
      <c r="AC410" s="6"/>
      <c r="AD410" s="106"/>
      <c r="AE410" s="6"/>
      <c r="AF410" s="106"/>
      <c r="AG410" s="6"/>
      <c r="AH410" s="106"/>
      <c r="AI410" s="107"/>
      <c r="AJ410" s="5"/>
    </row>
    <row r="411" spans="1:36" ht="12" customHeight="1">
      <c r="A411" s="99"/>
      <c r="B411" s="101"/>
      <c r="C411" s="99"/>
      <c r="D411" s="99"/>
      <c r="E411" s="102"/>
      <c r="F411" s="101"/>
      <c r="G411" s="101"/>
      <c r="H411" s="101"/>
      <c r="I411" s="101"/>
      <c r="J411" s="106"/>
      <c r="K411" s="106"/>
      <c r="L411" s="106"/>
      <c r="M411" s="106"/>
      <c r="N411" s="106"/>
      <c r="O411" s="106"/>
      <c r="P411" s="10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106"/>
      <c r="AC411" s="6"/>
      <c r="AD411" s="106"/>
      <c r="AE411" s="6"/>
      <c r="AF411" s="106"/>
      <c r="AG411" s="6"/>
      <c r="AH411" s="106"/>
      <c r="AI411" s="107"/>
      <c r="AJ411" s="5"/>
    </row>
    <row r="412" spans="1:36" ht="12" customHeight="1">
      <c r="A412" s="99"/>
      <c r="B412" s="101"/>
      <c r="C412" s="99"/>
      <c r="D412" s="99"/>
      <c r="E412" s="102"/>
      <c r="F412" s="101"/>
      <c r="G412" s="101"/>
      <c r="H412" s="101"/>
      <c r="I412" s="101"/>
      <c r="J412" s="106"/>
      <c r="K412" s="106"/>
      <c r="L412" s="106"/>
      <c r="M412" s="106"/>
      <c r="N412" s="106"/>
      <c r="O412" s="106"/>
      <c r="P412" s="10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106"/>
      <c r="AC412" s="6"/>
      <c r="AD412" s="106"/>
      <c r="AE412" s="6"/>
      <c r="AF412" s="106"/>
      <c r="AG412" s="6"/>
      <c r="AH412" s="106"/>
      <c r="AI412" s="107"/>
      <c r="AJ412" s="5"/>
    </row>
    <row r="413" spans="1:36" ht="12" customHeight="1">
      <c r="A413" s="99"/>
      <c r="B413" s="101"/>
      <c r="C413" s="99"/>
      <c r="D413" s="99"/>
      <c r="E413" s="102"/>
      <c r="F413" s="101"/>
      <c r="G413" s="101"/>
      <c r="H413" s="101"/>
      <c r="I413" s="101"/>
      <c r="J413" s="106"/>
      <c r="K413" s="106"/>
      <c r="L413" s="106"/>
      <c r="M413" s="106"/>
      <c r="N413" s="106"/>
      <c r="O413" s="106"/>
      <c r="P413" s="10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106"/>
      <c r="AC413" s="6"/>
      <c r="AD413" s="106"/>
      <c r="AE413" s="6"/>
      <c r="AF413" s="106"/>
      <c r="AG413" s="6"/>
      <c r="AH413" s="106"/>
      <c r="AI413" s="107"/>
      <c r="AJ413" s="5"/>
    </row>
    <row r="414" spans="1:36" ht="12" customHeight="1">
      <c r="A414" s="99"/>
      <c r="B414" s="101"/>
      <c r="C414" s="99"/>
      <c r="D414" s="99"/>
      <c r="E414" s="102"/>
      <c r="F414" s="101"/>
      <c r="G414" s="101"/>
      <c r="H414" s="101"/>
      <c r="I414" s="101"/>
      <c r="J414" s="106"/>
      <c r="K414" s="106"/>
      <c r="L414" s="106"/>
      <c r="M414" s="106"/>
      <c r="N414" s="106"/>
      <c r="O414" s="106"/>
      <c r="P414" s="10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106"/>
      <c r="AC414" s="6"/>
      <c r="AD414" s="106"/>
      <c r="AE414" s="6"/>
      <c r="AF414" s="106"/>
      <c r="AG414" s="6"/>
      <c r="AH414" s="106"/>
      <c r="AI414" s="107"/>
      <c r="AJ414" s="5"/>
    </row>
    <row r="415" spans="1:36" ht="12" customHeight="1">
      <c r="A415" s="99"/>
      <c r="B415" s="101"/>
      <c r="C415" s="99"/>
      <c r="D415" s="99"/>
      <c r="E415" s="102"/>
      <c r="F415" s="101"/>
      <c r="G415" s="101"/>
      <c r="H415" s="101"/>
      <c r="I415" s="101"/>
      <c r="J415" s="106"/>
      <c r="K415" s="106"/>
      <c r="L415" s="106"/>
      <c r="M415" s="106"/>
      <c r="N415" s="106"/>
      <c r="O415" s="106"/>
      <c r="P415" s="10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106"/>
      <c r="AC415" s="6"/>
      <c r="AD415" s="106"/>
      <c r="AE415" s="6"/>
      <c r="AF415" s="106"/>
      <c r="AG415" s="6"/>
      <c r="AH415" s="106"/>
      <c r="AI415" s="107"/>
      <c r="AJ415" s="5"/>
    </row>
    <row r="416" spans="1:36" ht="12" customHeight="1">
      <c r="A416" s="99"/>
      <c r="B416" s="101"/>
      <c r="C416" s="99"/>
      <c r="D416" s="99"/>
      <c r="E416" s="102"/>
      <c r="F416" s="101"/>
      <c r="G416" s="101"/>
      <c r="H416" s="101"/>
      <c r="I416" s="101"/>
      <c r="J416" s="106"/>
      <c r="K416" s="106"/>
      <c r="L416" s="106"/>
      <c r="M416" s="106"/>
      <c r="N416" s="106"/>
      <c r="O416" s="106"/>
      <c r="P416" s="10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106"/>
      <c r="AC416" s="6"/>
      <c r="AD416" s="106"/>
      <c r="AE416" s="6"/>
      <c r="AF416" s="106"/>
      <c r="AG416" s="6"/>
      <c r="AH416" s="106"/>
      <c r="AI416" s="107"/>
      <c r="AJ416" s="5"/>
    </row>
    <row r="417" spans="1:36" ht="12" customHeight="1">
      <c r="A417" s="99"/>
      <c r="B417" s="101"/>
      <c r="C417" s="99"/>
      <c r="D417" s="99"/>
      <c r="E417" s="102"/>
      <c r="F417" s="101"/>
      <c r="G417" s="101"/>
      <c r="H417" s="101"/>
      <c r="I417" s="101"/>
      <c r="J417" s="106"/>
      <c r="K417" s="106"/>
      <c r="L417" s="106"/>
      <c r="M417" s="106"/>
      <c r="N417" s="106"/>
      <c r="O417" s="106"/>
      <c r="P417" s="10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106"/>
      <c r="AC417" s="6"/>
      <c r="AD417" s="106"/>
      <c r="AE417" s="6"/>
      <c r="AF417" s="106"/>
      <c r="AG417" s="6"/>
      <c r="AH417" s="106"/>
      <c r="AI417" s="107"/>
      <c r="AJ417" s="5"/>
    </row>
    <row r="418" spans="1:36" ht="12" customHeight="1">
      <c r="A418" s="99"/>
      <c r="B418" s="101"/>
      <c r="C418" s="99"/>
      <c r="D418" s="99"/>
      <c r="E418" s="102"/>
      <c r="F418" s="101"/>
      <c r="G418" s="101"/>
      <c r="H418" s="101"/>
      <c r="I418" s="101"/>
      <c r="J418" s="106"/>
      <c r="K418" s="106"/>
      <c r="L418" s="106"/>
      <c r="M418" s="106"/>
      <c r="N418" s="106"/>
      <c r="O418" s="106"/>
      <c r="P418" s="10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106"/>
      <c r="AC418" s="6"/>
      <c r="AD418" s="106"/>
      <c r="AE418" s="6"/>
      <c r="AF418" s="106"/>
      <c r="AG418" s="6"/>
      <c r="AH418" s="106"/>
      <c r="AI418" s="107"/>
      <c r="AJ418" s="5"/>
    </row>
    <row r="419" spans="1:36" ht="12" customHeight="1">
      <c r="A419" s="99"/>
      <c r="B419" s="101"/>
      <c r="C419" s="99"/>
      <c r="D419" s="99"/>
      <c r="E419" s="102"/>
      <c r="F419" s="101"/>
      <c r="G419" s="101"/>
      <c r="H419" s="101"/>
      <c r="I419" s="101"/>
      <c r="J419" s="106"/>
      <c r="K419" s="106"/>
      <c r="L419" s="106"/>
      <c r="M419" s="106"/>
      <c r="N419" s="106"/>
      <c r="O419" s="106"/>
      <c r="P419" s="10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106"/>
      <c r="AC419" s="6"/>
      <c r="AD419" s="106"/>
      <c r="AE419" s="6"/>
      <c r="AF419" s="106"/>
      <c r="AG419" s="6"/>
      <c r="AH419" s="106"/>
      <c r="AI419" s="107"/>
      <c r="AJ419" s="5"/>
    </row>
    <row r="420" spans="1:36" ht="12" customHeight="1">
      <c r="A420" s="99"/>
      <c r="B420" s="101"/>
      <c r="C420" s="99"/>
      <c r="D420" s="99"/>
      <c r="E420" s="102"/>
      <c r="F420" s="101"/>
      <c r="G420" s="101"/>
      <c r="H420" s="101"/>
      <c r="I420" s="101"/>
      <c r="J420" s="106"/>
      <c r="K420" s="106"/>
      <c r="L420" s="106"/>
      <c r="M420" s="106"/>
      <c r="N420" s="106"/>
      <c r="O420" s="106"/>
      <c r="P420" s="10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106"/>
      <c r="AC420" s="6"/>
      <c r="AD420" s="106"/>
      <c r="AE420" s="6"/>
      <c r="AF420" s="106"/>
      <c r="AG420" s="6"/>
      <c r="AH420" s="106"/>
      <c r="AI420" s="107"/>
      <c r="AJ420" s="5"/>
    </row>
    <row r="421" spans="1:36" ht="12" customHeight="1">
      <c r="A421" s="99"/>
      <c r="B421" s="101"/>
      <c r="C421" s="99"/>
      <c r="D421" s="99"/>
      <c r="E421" s="102"/>
      <c r="F421" s="101"/>
      <c r="G421" s="101"/>
      <c r="H421" s="101"/>
      <c r="I421" s="101"/>
      <c r="J421" s="106"/>
      <c r="K421" s="106"/>
      <c r="L421" s="106"/>
      <c r="M421" s="106"/>
      <c r="N421" s="106"/>
      <c r="O421" s="106"/>
      <c r="P421" s="10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106"/>
      <c r="AC421" s="6"/>
      <c r="AD421" s="106"/>
      <c r="AE421" s="6"/>
      <c r="AF421" s="106"/>
      <c r="AG421" s="6"/>
      <c r="AH421" s="106"/>
      <c r="AI421" s="107"/>
      <c r="AJ421" s="5"/>
    </row>
    <row r="422" spans="1:36" ht="12" customHeight="1">
      <c r="A422" s="99"/>
      <c r="B422" s="101"/>
      <c r="C422" s="99"/>
      <c r="D422" s="99"/>
      <c r="E422" s="102"/>
      <c r="F422" s="101"/>
      <c r="G422" s="101"/>
      <c r="H422" s="101"/>
      <c r="I422" s="101"/>
      <c r="J422" s="106"/>
      <c r="K422" s="106"/>
      <c r="L422" s="106"/>
      <c r="M422" s="106"/>
      <c r="N422" s="106"/>
      <c r="O422" s="106"/>
      <c r="P422" s="10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106"/>
      <c r="AC422" s="6"/>
      <c r="AD422" s="106"/>
      <c r="AE422" s="6"/>
      <c r="AF422" s="106"/>
      <c r="AG422" s="6"/>
      <c r="AH422" s="106"/>
      <c r="AI422" s="107"/>
      <c r="AJ422" s="5"/>
    </row>
    <row r="423" spans="1:36" ht="12" customHeight="1">
      <c r="A423" s="99"/>
      <c r="B423" s="101"/>
      <c r="C423" s="99"/>
      <c r="D423" s="99"/>
      <c r="E423" s="102"/>
      <c r="F423" s="101"/>
      <c r="G423" s="101"/>
      <c r="H423" s="101"/>
      <c r="I423" s="101"/>
      <c r="J423" s="106"/>
      <c r="K423" s="106"/>
      <c r="L423" s="106"/>
      <c r="M423" s="106"/>
      <c r="N423" s="106"/>
      <c r="O423" s="106"/>
      <c r="P423" s="10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106"/>
      <c r="AC423" s="6"/>
      <c r="AD423" s="106"/>
      <c r="AE423" s="6"/>
      <c r="AF423" s="106"/>
      <c r="AG423" s="6"/>
      <c r="AH423" s="106"/>
      <c r="AI423" s="107"/>
      <c r="AJ423" s="5"/>
    </row>
    <row r="424" spans="1:36" ht="12" customHeight="1">
      <c r="A424" s="99"/>
      <c r="B424" s="101"/>
      <c r="C424" s="99"/>
      <c r="D424" s="99"/>
      <c r="E424" s="102"/>
      <c r="F424" s="101"/>
      <c r="G424" s="101"/>
      <c r="H424" s="101"/>
      <c r="I424" s="101"/>
      <c r="J424" s="106"/>
      <c r="K424" s="106"/>
      <c r="L424" s="106"/>
      <c r="M424" s="106"/>
      <c r="N424" s="106"/>
      <c r="O424" s="106"/>
      <c r="P424" s="10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106"/>
      <c r="AC424" s="6"/>
      <c r="AD424" s="106"/>
      <c r="AE424" s="6"/>
      <c r="AF424" s="106"/>
      <c r="AG424" s="6"/>
      <c r="AH424" s="106"/>
      <c r="AI424" s="107"/>
      <c r="AJ424" s="5"/>
    </row>
    <row r="425" spans="1:36" ht="12" customHeight="1">
      <c r="A425" s="99"/>
      <c r="B425" s="101"/>
      <c r="C425" s="99"/>
      <c r="D425" s="99"/>
      <c r="E425" s="102"/>
      <c r="F425" s="101"/>
      <c r="G425" s="101"/>
      <c r="H425" s="101"/>
      <c r="I425" s="101"/>
      <c r="J425" s="106"/>
      <c r="K425" s="106"/>
      <c r="L425" s="106"/>
      <c r="M425" s="106"/>
      <c r="N425" s="106"/>
      <c r="O425" s="106"/>
      <c r="P425" s="10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106"/>
      <c r="AC425" s="6"/>
      <c r="AD425" s="106"/>
      <c r="AE425" s="6"/>
      <c r="AF425" s="106"/>
      <c r="AG425" s="6"/>
      <c r="AH425" s="106"/>
      <c r="AI425" s="107"/>
      <c r="AJ425" s="5"/>
    </row>
    <row r="426" spans="1:36" ht="12" customHeight="1">
      <c r="A426" s="99"/>
      <c r="B426" s="101"/>
      <c r="C426" s="99"/>
      <c r="D426" s="99"/>
      <c r="E426" s="102"/>
      <c r="F426" s="101"/>
      <c r="G426" s="101"/>
      <c r="H426" s="101"/>
      <c r="I426" s="101"/>
      <c r="J426" s="106"/>
      <c r="K426" s="106"/>
      <c r="L426" s="106"/>
      <c r="M426" s="106"/>
      <c r="N426" s="106"/>
      <c r="O426" s="106"/>
      <c r="P426" s="10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106"/>
      <c r="AC426" s="6"/>
      <c r="AD426" s="106"/>
      <c r="AE426" s="6"/>
      <c r="AF426" s="106"/>
      <c r="AG426" s="6"/>
      <c r="AH426" s="106"/>
      <c r="AI426" s="107"/>
      <c r="AJ426" s="5"/>
    </row>
    <row r="427" spans="1:36" ht="12" customHeight="1">
      <c r="A427" s="99"/>
      <c r="B427" s="101"/>
      <c r="C427" s="99"/>
      <c r="D427" s="99"/>
      <c r="E427" s="102"/>
      <c r="F427" s="101"/>
      <c r="G427" s="101"/>
      <c r="H427" s="101"/>
      <c r="I427" s="101"/>
      <c r="J427" s="106"/>
      <c r="K427" s="106"/>
      <c r="L427" s="106"/>
      <c r="M427" s="106"/>
      <c r="N427" s="106"/>
      <c r="O427" s="106"/>
      <c r="P427" s="10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106"/>
      <c r="AC427" s="6"/>
      <c r="AD427" s="106"/>
      <c r="AE427" s="6"/>
      <c r="AF427" s="106"/>
      <c r="AG427" s="6"/>
      <c r="AH427" s="106"/>
      <c r="AI427" s="107"/>
      <c r="AJ427" s="5"/>
    </row>
    <row r="428" spans="1:36" ht="12" customHeight="1">
      <c r="A428" s="99"/>
      <c r="B428" s="101"/>
      <c r="C428" s="99"/>
      <c r="D428" s="99"/>
      <c r="E428" s="102"/>
      <c r="F428" s="101"/>
      <c r="G428" s="101"/>
      <c r="H428" s="101"/>
      <c r="I428" s="101"/>
      <c r="J428" s="106"/>
      <c r="K428" s="106"/>
      <c r="L428" s="106"/>
      <c r="M428" s="106"/>
      <c r="N428" s="106"/>
      <c r="O428" s="106"/>
      <c r="P428" s="10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106"/>
      <c r="AC428" s="6"/>
      <c r="AD428" s="106"/>
      <c r="AE428" s="6"/>
      <c r="AF428" s="106"/>
      <c r="AG428" s="6"/>
      <c r="AH428" s="106"/>
      <c r="AI428" s="107"/>
      <c r="AJ428" s="5"/>
    </row>
    <row r="429" spans="1:36" ht="12" customHeight="1">
      <c r="A429" s="99"/>
      <c r="B429" s="101"/>
      <c r="C429" s="99"/>
      <c r="D429" s="99"/>
      <c r="E429" s="102"/>
      <c r="F429" s="101"/>
      <c r="G429" s="101"/>
      <c r="H429" s="101"/>
      <c r="I429" s="101"/>
      <c r="J429" s="106"/>
      <c r="K429" s="106"/>
      <c r="L429" s="106"/>
      <c r="M429" s="106"/>
      <c r="N429" s="106"/>
      <c r="O429" s="106"/>
      <c r="P429" s="10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106"/>
      <c r="AC429" s="6"/>
      <c r="AD429" s="106"/>
      <c r="AE429" s="6"/>
      <c r="AF429" s="106"/>
      <c r="AG429" s="6"/>
      <c r="AH429" s="106"/>
      <c r="AI429" s="107"/>
      <c r="AJ429" s="5"/>
    </row>
    <row r="430" spans="1:36" ht="12" customHeight="1">
      <c r="A430" s="99"/>
      <c r="B430" s="101"/>
      <c r="C430" s="99"/>
      <c r="D430" s="99"/>
      <c r="E430" s="102"/>
      <c r="F430" s="101"/>
      <c r="G430" s="101"/>
      <c r="H430" s="101"/>
      <c r="I430" s="101"/>
      <c r="J430" s="106"/>
      <c r="K430" s="106"/>
      <c r="L430" s="106"/>
      <c r="M430" s="106"/>
      <c r="N430" s="106"/>
      <c r="O430" s="106"/>
      <c r="P430" s="10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106"/>
      <c r="AC430" s="6"/>
      <c r="AD430" s="106"/>
      <c r="AE430" s="6"/>
      <c r="AF430" s="106"/>
      <c r="AG430" s="6"/>
      <c r="AH430" s="106"/>
      <c r="AI430" s="107"/>
      <c r="AJ430" s="5"/>
    </row>
    <row r="431" spans="1:36" ht="12" customHeight="1">
      <c r="A431" s="99"/>
      <c r="B431" s="101"/>
      <c r="C431" s="99"/>
      <c r="D431" s="99"/>
      <c r="E431" s="102"/>
      <c r="F431" s="101"/>
      <c r="G431" s="101"/>
      <c r="H431" s="101"/>
      <c r="I431" s="101"/>
      <c r="J431" s="106"/>
      <c r="K431" s="106"/>
      <c r="L431" s="106"/>
      <c r="M431" s="106"/>
      <c r="N431" s="106"/>
      <c r="O431" s="106"/>
      <c r="P431" s="10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106"/>
      <c r="AC431" s="6"/>
      <c r="AD431" s="106"/>
      <c r="AE431" s="6"/>
      <c r="AF431" s="106"/>
      <c r="AG431" s="6"/>
      <c r="AH431" s="106"/>
      <c r="AI431" s="107"/>
      <c r="AJ431" s="5"/>
    </row>
    <row r="432" spans="1:36" ht="12" customHeight="1">
      <c r="A432" s="99"/>
      <c r="B432" s="101"/>
      <c r="C432" s="99"/>
      <c r="D432" s="99"/>
      <c r="E432" s="102"/>
      <c r="F432" s="101"/>
      <c r="G432" s="101"/>
      <c r="H432" s="101"/>
      <c r="I432" s="101"/>
      <c r="J432" s="106"/>
      <c r="K432" s="106"/>
      <c r="L432" s="106"/>
      <c r="M432" s="106"/>
      <c r="N432" s="106"/>
      <c r="O432" s="106"/>
      <c r="P432" s="10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106"/>
      <c r="AC432" s="6"/>
      <c r="AD432" s="106"/>
      <c r="AE432" s="6"/>
      <c r="AF432" s="106"/>
      <c r="AG432" s="6"/>
      <c r="AH432" s="106"/>
      <c r="AI432" s="107"/>
      <c r="AJ432" s="5"/>
    </row>
    <row r="433" spans="1:36" ht="12" customHeight="1">
      <c r="A433" s="99"/>
      <c r="B433" s="101"/>
      <c r="C433" s="99"/>
      <c r="D433" s="99"/>
      <c r="E433" s="102"/>
      <c r="F433" s="101"/>
      <c r="G433" s="101"/>
      <c r="H433" s="101"/>
      <c r="I433" s="101"/>
      <c r="J433" s="106"/>
      <c r="K433" s="106"/>
      <c r="L433" s="106"/>
      <c r="M433" s="106"/>
      <c r="N433" s="106"/>
      <c r="O433" s="106"/>
      <c r="P433" s="10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106"/>
      <c r="AC433" s="6"/>
      <c r="AD433" s="106"/>
      <c r="AE433" s="6"/>
      <c r="AF433" s="106"/>
      <c r="AG433" s="6"/>
      <c r="AH433" s="106"/>
      <c r="AI433" s="107"/>
      <c r="AJ433" s="5"/>
    </row>
    <row r="434" spans="1:36" ht="12" customHeight="1">
      <c r="A434" s="99"/>
      <c r="B434" s="101"/>
      <c r="C434" s="99"/>
      <c r="D434" s="99"/>
      <c r="E434" s="102"/>
      <c r="F434" s="101"/>
      <c r="G434" s="101"/>
      <c r="H434" s="101"/>
      <c r="I434" s="101"/>
      <c r="J434" s="106"/>
      <c r="K434" s="106"/>
      <c r="L434" s="106"/>
      <c r="M434" s="106"/>
      <c r="N434" s="106"/>
      <c r="O434" s="106"/>
      <c r="P434" s="10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106"/>
      <c r="AC434" s="6"/>
      <c r="AD434" s="106"/>
      <c r="AE434" s="6"/>
      <c r="AF434" s="106"/>
      <c r="AG434" s="6"/>
      <c r="AH434" s="106"/>
      <c r="AI434" s="107"/>
      <c r="AJ434" s="5"/>
    </row>
    <row r="435" spans="1:36" ht="12" customHeight="1">
      <c r="A435" s="99"/>
      <c r="B435" s="101"/>
      <c r="C435" s="99"/>
      <c r="D435" s="99"/>
      <c r="E435" s="102"/>
      <c r="F435" s="101"/>
      <c r="G435" s="101"/>
      <c r="H435" s="101"/>
      <c r="I435" s="101"/>
      <c r="J435" s="106"/>
      <c r="K435" s="106"/>
      <c r="L435" s="106"/>
      <c r="M435" s="106"/>
      <c r="N435" s="106"/>
      <c r="O435" s="106"/>
      <c r="P435" s="10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106"/>
      <c r="AC435" s="6"/>
      <c r="AD435" s="106"/>
      <c r="AE435" s="6"/>
      <c r="AF435" s="106"/>
      <c r="AG435" s="6"/>
      <c r="AH435" s="106"/>
      <c r="AI435" s="107"/>
      <c r="AJ435" s="5"/>
    </row>
    <row r="436" spans="1:36" ht="12" customHeight="1">
      <c r="A436" s="99"/>
      <c r="B436" s="101"/>
      <c r="C436" s="99"/>
      <c r="D436" s="99"/>
      <c r="E436" s="102"/>
      <c r="F436" s="101"/>
      <c r="G436" s="101"/>
      <c r="H436" s="101"/>
      <c r="I436" s="101"/>
      <c r="J436" s="106"/>
      <c r="K436" s="106"/>
      <c r="L436" s="106"/>
      <c r="M436" s="106"/>
      <c r="N436" s="106"/>
      <c r="O436" s="106"/>
      <c r="P436" s="10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106"/>
      <c r="AC436" s="6"/>
      <c r="AD436" s="106"/>
      <c r="AE436" s="6"/>
      <c r="AF436" s="106"/>
      <c r="AG436" s="6"/>
      <c r="AH436" s="106"/>
      <c r="AI436" s="107"/>
      <c r="AJ436" s="5"/>
    </row>
    <row r="437" spans="1:36" ht="12" customHeight="1">
      <c r="A437" s="99"/>
      <c r="B437" s="101"/>
      <c r="C437" s="99"/>
      <c r="D437" s="99"/>
      <c r="E437" s="102"/>
      <c r="F437" s="101"/>
      <c r="G437" s="101"/>
      <c r="H437" s="101"/>
      <c r="I437" s="101"/>
      <c r="J437" s="106"/>
      <c r="K437" s="106"/>
      <c r="L437" s="106"/>
      <c r="M437" s="106"/>
      <c r="N437" s="106"/>
      <c r="O437" s="106"/>
      <c r="P437" s="10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106"/>
      <c r="AC437" s="6"/>
      <c r="AD437" s="106"/>
      <c r="AE437" s="6"/>
      <c r="AF437" s="106"/>
      <c r="AG437" s="6"/>
      <c r="AH437" s="106"/>
      <c r="AI437" s="107"/>
      <c r="AJ437" s="5"/>
    </row>
    <row r="438" spans="1:36" ht="12" customHeight="1">
      <c r="A438" s="99"/>
      <c r="B438" s="101"/>
      <c r="C438" s="99"/>
      <c r="D438" s="99"/>
      <c r="E438" s="102"/>
      <c r="F438" s="101"/>
      <c r="G438" s="101"/>
      <c r="H438" s="101"/>
      <c r="I438" s="101"/>
      <c r="J438" s="106"/>
      <c r="K438" s="106"/>
      <c r="L438" s="106"/>
      <c r="M438" s="106"/>
      <c r="N438" s="106"/>
      <c r="O438" s="106"/>
      <c r="P438" s="10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106"/>
      <c r="AC438" s="6"/>
      <c r="AD438" s="106"/>
      <c r="AE438" s="6"/>
      <c r="AF438" s="106"/>
      <c r="AG438" s="6"/>
      <c r="AH438" s="106"/>
      <c r="AI438" s="107"/>
      <c r="AJ438" s="5"/>
    </row>
    <row r="439" spans="1:36" ht="12" customHeight="1">
      <c r="A439" s="99"/>
      <c r="B439" s="101"/>
      <c r="C439" s="99"/>
      <c r="D439" s="99"/>
      <c r="E439" s="102"/>
      <c r="F439" s="101"/>
      <c r="G439" s="101"/>
      <c r="H439" s="101"/>
      <c r="I439" s="101"/>
      <c r="J439" s="106"/>
      <c r="K439" s="106"/>
      <c r="L439" s="106"/>
      <c r="M439" s="106"/>
      <c r="N439" s="106"/>
      <c r="O439" s="106"/>
      <c r="P439" s="10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106"/>
      <c r="AC439" s="6"/>
      <c r="AD439" s="106"/>
      <c r="AE439" s="6"/>
      <c r="AF439" s="106"/>
      <c r="AG439" s="6"/>
      <c r="AH439" s="106"/>
      <c r="AI439" s="107"/>
      <c r="AJ439" s="5"/>
    </row>
    <row r="440" spans="1:36" ht="12" customHeight="1">
      <c r="A440" s="99"/>
      <c r="B440" s="101"/>
      <c r="C440" s="99"/>
      <c r="D440" s="99"/>
      <c r="E440" s="102"/>
      <c r="F440" s="101"/>
      <c r="G440" s="101"/>
      <c r="H440" s="101"/>
      <c r="I440" s="101"/>
      <c r="J440" s="106"/>
      <c r="K440" s="106"/>
      <c r="L440" s="106"/>
      <c r="M440" s="106"/>
      <c r="N440" s="106"/>
      <c r="O440" s="106"/>
      <c r="P440" s="10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106"/>
      <c r="AC440" s="6"/>
      <c r="AD440" s="106"/>
      <c r="AE440" s="6"/>
      <c r="AF440" s="106"/>
      <c r="AG440" s="6"/>
      <c r="AH440" s="106"/>
      <c r="AI440" s="107"/>
      <c r="AJ440" s="5"/>
    </row>
    <row r="441" spans="1:36" ht="12" customHeight="1">
      <c r="A441" s="99"/>
      <c r="B441" s="101"/>
      <c r="C441" s="99"/>
      <c r="D441" s="99"/>
      <c r="E441" s="102"/>
      <c r="F441" s="101"/>
      <c r="G441" s="101"/>
      <c r="H441" s="101"/>
      <c r="I441" s="101"/>
      <c r="J441" s="106"/>
      <c r="K441" s="106"/>
      <c r="L441" s="106"/>
      <c r="M441" s="106"/>
      <c r="N441" s="106"/>
      <c r="O441" s="106"/>
      <c r="P441" s="10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106"/>
      <c r="AC441" s="6"/>
      <c r="AD441" s="106"/>
      <c r="AE441" s="6"/>
      <c r="AF441" s="106"/>
      <c r="AG441" s="6"/>
      <c r="AH441" s="106"/>
      <c r="AI441" s="107"/>
      <c r="AJ441" s="5"/>
    </row>
    <row r="442" spans="1:36" ht="12" customHeight="1">
      <c r="A442" s="99"/>
      <c r="B442" s="101"/>
      <c r="C442" s="99"/>
      <c r="D442" s="99"/>
      <c r="E442" s="102"/>
      <c r="F442" s="101"/>
      <c r="G442" s="101"/>
      <c r="H442" s="101"/>
      <c r="I442" s="101"/>
      <c r="J442" s="106"/>
      <c r="K442" s="106"/>
      <c r="L442" s="106"/>
      <c r="M442" s="106"/>
      <c r="N442" s="106"/>
      <c r="O442" s="106"/>
      <c r="P442" s="10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106"/>
      <c r="AC442" s="6"/>
      <c r="AD442" s="106"/>
      <c r="AE442" s="6"/>
      <c r="AF442" s="106"/>
      <c r="AG442" s="6"/>
      <c r="AH442" s="106"/>
      <c r="AI442" s="107"/>
      <c r="AJ442" s="5"/>
    </row>
    <row r="443" spans="1:36" ht="12" customHeight="1">
      <c r="A443" s="99"/>
      <c r="B443" s="101"/>
      <c r="C443" s="99"/>
      <c r="D443" s="99"/>
      <c r="E443" s="102"/>
      <c r="F443" s="101"/>
      <c r="G443" s="101"/>
      <c r="H443" s="101"/>
      <c r="I443" s="101"/>
      <c r="J443" s="106"/>
      <c r="K443" s="106"/>
      <c r="L443" s="106"/>
      <c r="M443" s="106"/>
      <c r="N443" s="106"/>
      <c r="O443" s="106"/>
      <c r="P443" s="10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106"/>
      <c r="AC443" s="6"/>
      <c r="AD443" s="106"/>
      <c r="AE443" s="6"/>
      <c r="AF443" s="106"/>
      <c r="AG443" s="6"/>
      <c r="AH443" s="106"/>
      <c r="AI443" s="107"/>
      <c r="AJ443" s="5"/>
    </row>
    <row r="444" spans="1:36" ht="12" customHeight="1">
      <c r="A444" s="99"/>
      <c r="B444" s="101"/>
      <c r="C444" s="99"/>
      <c r="D444" s="99"/>
      <c r="E444" s="102"/>
      <c r="F444" s="101"/>
      <c r="G444" s="101"/>
      <c r="H444" s="101"/>
      <c r="I444" s="101"/>
      <c r="J444" s="106"/>
      <c r="K444" s="106"/>
      <c r="L444" s="106"/>
      <c r="M444" s="106"/>
      <c r="N444" s="106"/>
      <c r="O444" s="106"/>
      <c r="P444" s="10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106"/>
      <c r="AC444" s="6"/>
      <c r="AD444" s="106"/>
      <c r="AE444" s="6"/>
      <c r="AF444" s="106"/>
      <c r="AG444" s="6"/>
      <c r="AH444" s="106"/>
      <c r="AI444" s="107"/>
      <c r="AJ444" s="5"/>
    </row>
    <row r="445" spans="1:36" ht="12" customHeight="1">
      <c r="A445" s="99"/>
      <c r="B445" s="101"/>
      <c r="C445" s="99"/>
      <c r="D445" s="99"/>
      <c r="E445" s="102"/>
      <c r="F445" s="101"/>
      <c r="G445" s="101"/>
      <c r="H445" s="101"/>
      <c r="I445" s="101"/>
      <c r="J445" s="106"/>
      <c r="K445" s="106"/>
      <c r="L445" s="106"/>
      <c r="M445" s="106"/>
      <c r="N445" s="106"/>
      <c r="O445" s="106"/>
      <c r="P445" s="10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106"/>
      <c r="AC445" s="6"/>
      <c r="AD445" s="106"/>
      <c r="AE445" s="6"/>
      <c r="AF445" s="106"/>
      <c r="AG445" s="6"/>
      <c r="AH445" s="106"/>
      <c r="AI445" s="107"/>
      <c r="AJ445" s="5"/>
    </row>
    <row r="446" spans="1:36" ht="12" customHeight="1">
      <c r="A446" s="99"/>
      <c r="B446" s="101"/>
      <c r="C446" s="99"/>
      <c r="D446" s="99"/>
      <c r="E446" s="102"/>
      <c r="F446" s="101"/>
      <c r="G446" s="101"/>
      <c r="H446" s="101"/>
      <c r="I446" s="101"/>
      <c r="J446" s="106"/>
      <c r="K446" s="106"/>
      <c r="L446" s="106"/>
      <c r="M446" s="106"/>
      <c r="N446" s="106"/>
      <c r="O446" s="106"/>
      <c r="P446" s="10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106"/>
      <c r="AC446" s="6"/>
      <c r="AD446" s="106"/>
      <c r="AE446" s="6"/>
      <c r="AF446" s="106"/>
      <c r="AG446" s="6"/>
      <c r="AH446" s="106"/>
      <c r="AI446" s="107"/>
      <c r="AJ446" s="5"/>
    </row>
    <row r="447" spans="1:36" ht="12" customHeight="1">
      <c r="A447" s="99"/>
      <c r="B447" s="101"/>
      <c r="C447" s="99"/>
      <c r="D447" s="99"/>
      <c r="E447" s="102"/>
      <c r="F447" s="101"/>
      <c r="G447" s="101"/>
      <c r="H447" s="101"/>
      <c r="I447" s="101"/>
      <c r="J447" s="106"/>
      <c r="K447" s="106"/>
      <c r="L447" s="106"/>
      <c r="M447" s="106"/>
      <c r="N447" s="106"/>
      <c r="O447" s="106"/>
      <c r="P447" s="10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106"/>
      <c r="AC447" s="6"/>
      <c r="AD447" s="106"/>
      <c r="AE447" s="6"/>
      <c r="AF447" s="106"/>
      <c r="AG447" s="6"/>
      <c r="AH447" s="106"/>
      <c r="AI447" s="107"/>
      <c r="AJ447" s="5"/>
    </row>
    <row r="448" spans="1:36" ht="12" customHeight="1">
      <c r="A448" s="99"/>
      <c r="B448" s="101"/>
      <c r="C448" s="99"/>
      <c r="D448" s="99"/>
      <c r="E448" s="102"/>
      <c r="F448" s="101"/>
      <c r="G448" s="101"/>
      <c r="H448" s="101"/>
      <c r="I448" s="101"/>
      <c r="J448" s="106"/>
      <c r="K448" s="106"/>
      <c r="L448" s="106"/>
      <c r="M448" s="106"/>
      <c r="N448" s="106"/>
      <c r="O448" s="106"/>
      <c r="P448" s="10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106"/>
      <c r="AC448" s="6"/>
      <c r="AD448" s="106"/>
      <c r="AE448" s="6"/>
      <c r="AF448" s="106"/>
      <c r="AG448" s="6"/>
      <c r="AH448" s="106"/>
      <c r="AI448" s="107"/>
      <c r="AJ448" s="5"/>
    </row>
    <row r="449" spans="1:36" ht="12" customHeight="1">
      <c r="A449" s="99"/>
      <c r="B449" s="101"/>
      <c r="C449" s="99"/>
      <c r="D449" s="99"/>
      <c r="E449" s="102"/>
      <c r="F449" s="101"/>
      <c r="G449" s="101"/>
      <c r="H449" s="101"/>
      <c r="I449" s="101"/>
      <c r="J449" s="106"/>
      <c r="K449" s="106"/>
      <c r="L449" s="106"/>
      <c r="M449" s="106"/>
      <c r="N449" s="106"/>
      <c r="O449" s="106"/>
      <c r="P449" s="10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106"/>
      <c r="AC449" s="6"/>
      <c r="AD449" s="106"/>
      <c r="AE449" s="6"/>
      <c r="AF449" s="106"/>
      <c r="AG449" s="6"/>
      <c r="AH449" s="106"/>
      <c r="AI449" s="107"/>
      <c r="AJ449" s="5"/>
    </row>
    <row r="450" spans="1:36" ht="12" customHeight="1">
      <c r="A450" s="99"/>
      <c r="B450" s="101"/>
      <c r="C450" s="99"/>
      <c r="D450" s="99"/>
      <c r="E450" s="102"/>
      <c r="F450" s="101"/>
      <c r="G450" s="101"/>
      <c r="H450" s="101"/>
      <c r="I450" s="101"/>
      <c r="J450" s="106"/>
      <c r="K450" s="106"/>
      <c r="L450" s="106"/>
      <c r="M450" s="106"/>
      <c r="N450" s="106"/>
      <c r="O450" s="106"/>
      <c r="P450" s="10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106"/>
      <c r="AC450" s="6"/>
      <c r="AD450" s="106"/>
      <c r="AE450" s="6"/>
      <c r="AF450" s="106"/>
      <c r="AG450" s="6"/>
      <c r="AH450" s="106"/>
      <c r="AI450" s="107"/>
      <c r="AJ450" s="5"/>
    </row>
    <row r="451" spans="1:36" ht="12" customHeight="1">
      <c r="A451" s="99"/>
      <c r="B451" s="101"/>
      <c r="C451" s="99"/>
      <c r="D451" s="99"/>
      <c r="E451" s="102"/>
      <c r="F451" s="101"/>
      <c r="G451" s="101"/>
      <c r="H451" s="101"/>
      <c r="I451" s="101"/>
      <c r="J451" s="106"/>
      <c r="K451" s="106"/>
      <c r="L451" s="106"/>
      <c r="M451" s="106"/>
      <c r="N451" s="106"/>
      <c r="O451" s="106"/>
      <c r="P451" s="10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106"/>
      <c r="AC451" s="6"/>
      <c r="AD451" s="106"/>
      <c r="AE451" s="6"/>
      <c r="AF451" s="106"/>
      <c r="AG451" s="6"/>
      <c r="AH451" s="106"/>
      <c r="AI451" s="107"/>
      <c r="AJ451" s="5"/>
    </row>
    <row r="452" spans="1:36" ht="12" customHeight="1">
      <c r="A452" s="99"/>
      <c r="B452" s="101"/>
      <c r="C452" s="99"/>
      <c r="D452" s="99"/>
      <c r="E452" s="102"/>
      <c r="F452" s="101"/>
      <c r="G452" s="101"/>
      <c r="H452" s="101"/>
      <c r="I452" s="101"/>
      <c r="J452" s="106"/>
      <c r="K452" s="106"/>
      <c r="L452" s="106"/>
      <c r="M452" s="106"/>
      <c r="N452" s="106"/>
      <c r="O452" s="106"/>
      <c r="P452" s="10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106"/>
      <c r="AC452" s="6"/>
      <c r="AD452" s="106"/>
      <c r="AE452" s="6"/>
      <c r="AF452" s="106"/>
      <c r="AG452" s="6"/>
      <c r="AH452" s="106"/>
      <c r="AI452" s="107"/>
      <c r="AJ452" s="5"/>
    </row>
    <row r="453" spans="1:36" ht="12" customHeight="1">
      <c r="A453" s="99"/>
      <c r="B453" s="101"/>
      <c r="C453" s="99"/>
      <c r="D453" s="99"/>
      <c r="E453" s="102"/>
      <c r="F453" s="101"/>
      <c r="G453" s="101"/>
      <c r="H453" s="101"/>
      <c r="I453" s="101"/>
      <c r="J453" s="106"/>
      <c r="K453" s="106"/>
      <c r="L453" s="106"/>
      <c r="M453" s="106"/>
      <c r="N453" s="106"/>
      <c r="O453" s="106"/>
      <c r="P453" s="10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106"/>
      <c r="AC453" s="6"/>
      <c r="AD453" s="106"/>
      <c r="AE453" s="6"/>
      <c r="AF453" s="106"/>
      <c r="AG453" s="6"/>
      <c r="AH453" s="106"/>
      <c r="AI453" s="107"/>
      <c r="AJ453" s="5"/>
    </row>
    <row r="454" spans="1:36" ht="12" customHeight="1">
      <c r="A454" s="99"/>
      <c r="B454" s="101"/>
      <c r="C454" s="99"/>
      <c r="D454" s="99"/>
      <c r="E454" s="102"/>
      <c r="F454" s="101"/>
      <c r="G454" s="101"/>
      <c r="H454" s="101"/>
      <c r="I454" s="101"/>
      <c r="J454" s="106"/>
      <c r="K454" s="106"/>
      <c r="L454" s="106"/>
      <c r="M454" s="106"/>
      <c r="N454" s="106"/>
      <c r="O454" s="106"/>
      <c r="P454" s="10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106"/>
      <c r="AC454" s="6"/>
      <c r="AD454" s="106"/>
      <c r="AE454" s="6"/>
      <c r="AF454" s="106"/>
      <c r="AG454" s="6"/>
      <c r="AH454" s="106"/>
      <c r="AI454" s="107"/>
      <c r="AJ454" s="5"/>
    </row>
    <row r="455" spans="1:36" ht="12" customHeight="1">
      <c r="A455" s="99"/>
      <c r="B455" s="101"/>
      <c r="C455" s="99"/>
      <c r="D455" s="99"/>
      <c r="E455" s="102"/>
      <c r="F455" s="101"/>
      <c r="G455" s="101"/>
      <c r="H455" s="101"/>
      <c r="I455" s="101"/>
      <c r="J455" s="106"/>
      <c r="K455" s="106"/>
      <c r="L455" s="106"/>
      <c r="M455" s="106"/>
      <c r="N455" s="106"/>
      <c r="O455" s="106"/>
      <c r="P455" s="10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106"/>
      <c r="AC455" s="6"/>
      <c r="AD455" s="106"/>
      <c r="AE455" s="6"/>
      <c r="AF455" s="106"/>
      <c r="AG455" s="6"/>
      <c r="AH455" s="106"/>
      <c r="AI455" s="107"/>
      <c r="AJ455" s="5"/>
    </row>
    <row r="456" spans="1:36" ht="12" customHeight="1">
      <c r="A456" s="99"/>
      <c r="B456" s="101"/>
      <c r="C456" s="99"/>
      <c r="D456" s="99"/>
      <c r="E456" s="102"/>
      <c r="F456" s="101"/>
      <c r="G456" s="101"/>
      <c r="H456" s="101"/>
      <c r="I456" s="101"/>
      <c r="J456" s="106"/>
      <c r="K456" s="106"/>
      <c r="L456" s="106"/>
      <c r="M456" s="106"/>
      <c r="N456" s="106"/>
      <c r="O456" s="106"/>
      <c r="P456" s="10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106"/>
      <c r="AC456" s="6"/>
      <c r="AD456" s="106"/>
      <c r="AE456" s="6"/>
      <c r="AF456" s="106"/>
      <c r="AG456" s="6"/>
      <c r="AH456" s="106"/>
      <c r="AI456" s="107"/>
      <c r="AJ456" s="5"/>
    </row>
    <row r="457" spans="1:36" ht="12" customHeight="1">
      <c r="A457" s="99"/>
      <c r="B457" s="101"/>
      <c r="C457" s="99"/>
      <c r="D457" s="99"/>
      <c r="E457" s="102"/>
      <c r="F457" s="101"/>
      <c r="G457" s="101"/>
      <c r="H457" s="101"/>
      <c r="I457" s="101"/>
      <c r="J457" s="106"/>
      <c r="K457" s="106"/>
      <c r="L457" s="106"/>
      <c r="M457" s="106"/>
      <c r="N457" s="106"/>
      <c r="O457" s="106"/>
      <c r="P457" s="10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106"/>
      <c r="AC457" s="6"/>
      <c r="AD457" s="106"/>
      <c r="AE457" s="6"/>
      <c r="AF457" s="106"/>
      <c r="AG457" s="6"/>
      <c r="AH457" s="106"/>
      <c r="AI457" s="107"/>
      <c r="AJ457" s="5"/>
    </row>
    <row r="458" spans="1:36" ht="12" customHeight="1">
      <c r="A458" s="99"/>
      <c r="B458" s="101"/>
      <c r="C458" s="99"/>
      <c r="D458" s="99"/>
      <c r="E458" s="102"/>
      <c r="F458" s="101"/>
      <c r="G458" s="101"/>
      <c r="H458" s="101"/>
      <c r="I458" s="101"/>
      <c r="J458" s="106"/>
      <c r="K458" s="106"/>
      <c r="L458" s="106"/>
      <c r="M458" s="106"/>
      <c r="N458" s="106"/>
      <c r="O458" s="106"/>
      <c r="P458" s="10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106"/>
      <c r="AC458" s="6"/>
      <c r="AD458" s="106"/>
      <c r="AE458" s="6"/>
      <c r="AF458" s="106"/>
      <c r="AG458" s="6"/>
      <c r="AH458" s="106"/>
      <c r="AI458" s="107"/>
      <c r="AJ458" s="5"/>
    </row>
    <row r="459" spans="1:36" ht="12" customHeight="1">
      <c r="A459" s="99"/>
      <c r="B459" s="101"/>
      <c r="C459" s="99"/>
      <c r="D459" s="99"/>
      <c r="E459" s="102"/>
      <c r="F459" s="101"/>
      <c r="G459" s="101"/>
      <c r="H459" s="101"/>
      <c r="I459" s="101"/>
      <c r="J459" s="106"/>
      <c r="K459" s="106"/>
      <c r="L459" s="106"/>
      <c r="M459" s="106"/>
      <c r="N459" s="106"/>
      <c r="O459" s="106"/>
      <c r="P459" s="10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106"/>
      <c r="AC459" s="6"/>
      <c r="AD459" s="106"/>
      <c r="AE459" s="6"/>
      <c r="AF459" s="106"/>
      <c r="AG459" s="6"/>
      <c r="AH459" s="106"/>
      <c r="AI459" s="107"/>
      <c r="AJ459" s="5"/>
    </row>
    <row r="460" spans="1:36" ht="12" customHeight="1">
      <c r="A460" s="99"/>
      <c r="B460" s="101"/>
      <c r="C460" s="99"/>
      <c r="D460" s="99"/>
      <c r="E460" s="102"/>
      <c r="F460" s="101"/>
      <c r="G460" s="101"/>
      <c r="H460" s="101"/>
      <c r="I460" s="101"/>
      <c r="J460" s="106"/>
      <c r="K460" s="106"/>
      <c r="L460" s="106"/>
      <c r="M460" s="106"/>
      <c r="N460" s="106"/>
      <c r="O460" s="106"/>
      <c r="P460" s="10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106"/>
      <c r="AC460" s="6"/>
      <c r="AD460" s="106"/>
      <c r="AE460" s="6"/>
      <c r="AF460" s="106"/>
      <c r="AG460" s="6"/>
      <c r="AH460" s="106"/>
      <c r="AI460" s="107"/>
      <c r="AJ460" s="5"/>
    </row>
    <row r="461" spans="1:36" ht="12" customHeight="1">
      <c r="A461" s="99"/>
      <c r="B461" s="101"/>
      <c r="C461" s="99"/>
      <c r="D461" s="99"/>
      <c r="E461" s="102"/>
      <c r="F461" s="101"/>
      <c r="G461" s="101"/>
      <c r="H461" s="101"/>
      <c r="I461" s="101"/>
      <c r="J461" s="106"/>
      <c r="K461" s="106"/>
      <c r="L461" s="106"/>
      <c r="M461" s="106"/>
      <c r="N461" s="106"/>
      <c r="O461" s="106"/>
      <c r="P461" s="10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106"/>
      <c r="AC461" s="6"/>
      <c r="AD461" s="106"/>
      <c r="AE461" s="6"/>
      <c r="AF461" s="106"/>
      <c r="AG461" s="6"/>
      <c r="AH461" s="106"/>
      <c r="AI461" s="107"/>
      <c r="AJ461" s="5"/>
    </row>
    <row r="462" spans="1:36" ht="12" customHeight="1">
      <c r="A462" s="99"/>
      <c r="B462" s="101"/>
      <c r="C462" s="99"/>
      <c r="D462" s="99"/>
      <c r="E462" s="102"/>
      <c r="F462" s="101"/>
      <c r="G462" s="101"/>
      <c r="H462" s="101"/>
      <c r="I462" s="101"/>
      <c r="J462" s="106"/>
      <c r="K462" s="106"/>
      <c r="L462" s="106"/>
      <c r="M462" s="106"/>
      <c r="N462" s="106"/>
      <c r="O462" s="106"/>
      <c r="P462" s="10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106"/>
      <c r="AC462" s="6"/>
      <c r="AD462" s="106"/>
      <c r="AE462" s="6"/>
      <c r="AF462" s="106"/>
      <c r="AG462" s="6"/>
      <c r="AH462" s="106"/>
      <c r="AI462" s="107"/>
      <c r="AJ462" s="5"/>
    </row>
    <row r="463" spans="1:36" ht="12" customHeight="1">
      <c r="A463" s="99"/>
      <c r="B463" s="101"/>
      <c r="C463" s="99"/>
      <c r="D463" s="99"/>
      <c r="E463" s="102"/>
      <c r="F463" s="101"/>
      <c r="G463" s="101"/>
      <c r="H463" s="101"/>
      <c r="I463" s="101"/>
      <c r="J463" s="106"/>
      <c r="K463" s="106"/>
      <c r="L463" s="106"/>
      <c r="M463" s="106"/>
      <c r="N463" s="106"/>
      <c r="O463" s="106"/>
      <c r="P463" s="10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106"/>
      <c r="AC463" s="6"/>
      <c r="AD463" s="106"/>
      <c r="AE463" s="6"/>
      <c r="AF463" s="106"/>
      <c r="AG463" s="6"/>
      <c r="AH463" s="106"/>
      <c r="AI463" s="107"/>
      <c r="AJ463" s="5"/>
    </row>
    <row r="464" spans="1:36" ht="12" customHeight="1">
      <c r="A464" s="99"/>
      <c r="B464" s="101"/>
      <c r="C464" s="99"/>
      <c r="D464" s="99"/>
      <c r="E464" s="102"/>
      <c r="F464" s="101"/>
      <c r="G464" s="101"/>
      <c r="H464" s="101"/>
      <c r="I464" s="101"/>
      <c r="J464" s="106"/>
      <c r="K464" s="106"/>
      <c r="L464" s="106"/>
      <c r="M464" s="106"/>
      <c r="N464" s="106"/>
      <c r="O464" s="106"/>
      <c r="P464" s="10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106"/>
      <c r="AC464" s="6"/>
      <c r="AD464" s="106"/>
      <c r="AE464" s="6"/>
      <c r="AF464" s="106"/>
      <c r="AG464" s="6"/>
      <c r="AH464" s="106"/>
      <c r="AI464" s="107"/>
      <c r="AJ464" s="5"/>
    </row>
    <row r="465" spans="1:36" ht="12" customHeight="1">
      <c r="A465" s="99"/>
      <c r="B465" s="101"/>
      <c r="C465" s="99"/>
      <c r="D465" s="99"/>
      <c r="E465" s="102"/>
      <c r="F465" s="101"/>
      <c r="G465" s="101"/>
      <c r="H465" s="101"/>
      <c r="I465" s="101"/>
      <c r="J465" s="106"/>
      <c r="K465" s="106"/>
      <c r="L465" s="106"/>
      <c r="M465" s="106"/>
      <c r="N465" s="106"/>
      <c r="O465" s="106"/>
      <c r="P465" s="10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106"/>
      <c r="AC465" s="6"/>
      <c r="AD465" s="106"/>
      <c r="AE465" s="6"/>
      <c r="AF465" s="106"/>
      <c r="AG465" s="6"/>
      <c r="AH465" s="106"/>
      <c r="AI465" s="107"/>
      <c r="AJ465" s="5"/>
    </row>
    <row r="466" spans="1:36" ht="12" customHeight="1">
      <c r="A466" s="99"/>
      <c r="B466" s="101"/>
      <c r="C466" s="99"/>
      <c r="D466" s="99"/>
      <c r="E466" s="102"/>
      <c r="F466" s="101"/>
      <c r="G466" s="101"/>
      <c r="H466" s="101"/>
      <c r="I466" s="101"/>
      <c r="J466" s="106"/>
      <c r="K466" s="106"/>
      <c r="L466" s="106"/>
      <c r="M466" s="106"/>
      <c r="N466" s="106"/>
      <c r="O466" s="106"/>
      <c r="P466" s="10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106"/>
      <c r="AC466" s="6"/>
      <c r="AD466" s="106"/>
      <c r="AE466" s="6"/>
      <c r="AF466" s="106"/>
      <c r="AG466" s="6"/>
      <c r="AH466" s="106"/>
      <c r="AI466" s="107"/>
      <c r="AJ466" s="5"/>
    </row>
    <row r="467" spans="1:36" ht="12" customHeight="1">
      <c r="A467" s="99"/>
      <c r="B467" s="101"/>
      <c r="C467" s="99"/>
      <c r="D467" s="99"/>
      <c r="E467" s="102"/>
      <c r="F467" s="101"/>
      <c r="G467" s="101"/>
      <c r="H467" s="101"/>
      <c r="I467" s="101"/>
      <c r="J467" s="106"/>
      <c r="K467" s="106"/>
      <c r="L467" s="106"/>
      <c r="M467" s="106"/>
      <c r="N467" s="106"/>
      <c r="O467" s="106"/>
      <c r="P467" s="10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106"/>
      <c r="AC467" s="6"/>
      <c r="AD467" s="106"/>
      <c r="AE467" s="6"/>
      <c r="AF467" s="106"/>
      <c r="AG467" s="6"/>
      <c r="AH467" s="106"/>
      <c r="AI467" s="107"/>
      <c r="AJ467" s="5"/>
    </row>
    <row r="468" spans="1:36" ht="12" customHeight="1">
      <c r="A468" s="99"/>
      <c r="B468" s="101"/>
      <c r="C468" s="99"/>
      <c r="D468" s="99"/>
      <c r="E468" s="102"/>
      <c r="F468" s="101"/>
      <c r="G468" s="101"/>
      <c r="H468" s="101"/>
      <c r="I468" s="101"/>
      <c r="J468" s="106"/>
      <c r="K468" s="106"/>
      <c r="L468" s="106"/>
      <c r="M468" s="106"/>
      <c r="N468" s="106"/>
      <c r="O468" s="106"/>
      <c r="P468" s="10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106"/>
      <c r="AC468" s="6"/>
      <c r="AD468" s="106"/>
      <c r="AE468" s="6"/>
      <c r="AF468" s="106"/>
      <c r="AG468" s="6"/>
      <c r="AH468" s="106"/>
      <c r="AI468" s="107"/>
      <c r="AJ468" s="5"/>
    </row>
    <row r="469" spans="1:36" ht="12" customHeight="1">
      <c r="A469" s="99"/>
      <c r="B469" s="101"/>
      <c r="C469" s="99"/>
      <c r="D469" s="99"/>
      <c r="E469" s="102"/>
      <c r="F469" s="101"/>
      <c r="G469" s="101"/>
      <c r="H469" s="101"/>
      <c r="I469" s="101"/>
      <c r="J469" s="106"/>
      <c r="K469" s="106"/>
      <c r="L469" s="106"/>
      <c r="M469" s="106"/>
      <c r="N469" s="106"/>
      <c r="O469" s="106"/>
      <c r="P469" s="10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106"/>
      <c r="AC469" s="6"/>
      <c r="AD469" s="106"/>
      <c r="AE469" s="6"/>
      <c r="AF469" s="106"/>
      <c r="AG469" s="6"/>
      <c r="AH469" s="106"/>
      <c r="AI469" s="107"/>
      <c r="AJ469" s="5"/>
    </row>
    <row r="470" spans="1:36" ht="12" customHeight="1">
      <c r="A470" s="99"/>
      <c r="B470" s="101"/>
      <c r="C470" s="99"/>
      <c r="D470" s="99"/>
      <c r="E470" s="102"/>
      <c r="F470" s="101"/>
      <c r="G470" s="101"/>
      <c r="H470" s="101"/>
      <c r="I470" s="101"/>
      <c r="J470" s="106"/>
      <c r="K470" s="106"/>
      <c r="L470" s="106"/>
      <c r="M470" s="106"/>
      <c r="N470" s="106"/>
      <c r="O470" s="106"/>
      <c r="P470" s="10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106"/>
      <c r="AC470" s="6"/>
      <c r="AD470" s="106"/>
      <c r="AE470" s="6"/>
      <c r="AF470" s="106"/>
      <c r="AG470" s="6"/>
      <c r="AH470" s="106"/>
      <c r="AI470" s="107"/>
      <c r="AJ470" s="5"/>
    </row>
    <row r="471" spans="1:36" ht="12" customHeight="1">
      <c r="A471" s="99"/>
      <c r="B471" s="101"/>
      <c r="C471" s="99"/>
      <c r="D471" s="99"/>
      <c r="E471" s="102"/>
      <c r="F471" s="101"/>
      <c r="G471" s="101"/>
      <c r="H471" s="101"/>
      <c r="I471" s="101"/>
      <c r="J471" s="106"/>
      <c r="K471" s="106"/>
      <c r="L471" s="106"/>
      <c r="M471" s="106"/>
      <c r="N471" s="106"/>
      <c r="O471" s="106"/>
      <c r="P471" s="10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106"/>
      <c r="AC471" s="6"/>
      <c r="AD471" s="106"/>
      <c r="AE471" s="6"/>
      <c r="AF471" s="106"/>
      <c r="AG471" s="6"/>
      <c r="AH471" s="106"/>
      <c r="AI471" s="107"/>
      <c r="AJ471" s="5"/>
    </row>
    <row r="472" spans="1:36" ht="12" customHeight="1">
      <c r="A472" s="99"/>
      <c r="B472" s="101"/>
      <c r="C472" s="99"/>
      <c r="D472" s="99"/>
      <c r="E472" s="102"/>
      <c r="F472" s="101"/>
      <c r="G472" s="101"/>
      <c r="H472" s="101"/>
      <c r="I472" s="101"/>
      <c r="J472" s="106"/>
      <c r="K472" s="106"/>
      <c r="L472" s="106"/>
      <c r="M472" s="106"/>
      <c r="N472" s="106"/>
      <c r="O472" s="106"/>
      <c r="P472" s="10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106"/>
      <c r="AC472" s="6"/>
      <c r="AD472" s="106"/>
      <c r="AE472" s="6"/>
      <c r="AF472" s="106"/>
      <c r="AG472" s="6"/>
      <c r="AH472" s="106"/>
      <c r="AI472" s="107"/>
      <c r="AJ472" s="5"/>
    </row>
    <row r="473" spans="1:36" ht="12" customHeight="1">
      <c r="A473" s="99"/>
      <c r="B473" s="101"/>
      <c r="C473" s="99"/>
      <c r="D473" s="99"/>
      <c r="E473" s="102"/>
      <c r="F473" s="101"/>
      <c r="G473" s="101"/>
      <c r="H473" s="101"/>
      <c r="I473" s="101"/>
      <c r="J473" s="106"/>
      <c r="K473" s="106"/>
      <c r="L473" s="106"/>
      <c r="M473" s="106"/>
      <c r="N473" s="106"/>
      <c r="O473" s="106"/>
      <c r="P473" s="10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106"/>
      <c r="AC473" s="6"/>
      <c r="AD473" s="106"/>
      <c r="AE473" s="6"/>
      <c r="AF473" s="106"/>
      <c r="AG473" s="6"/>
      <c r="AH473" s="106"/>
      <c r="AI473" s="107"/>
      <c r="AJ473" s="5"/>
    </row>
    <row r="474" spans="1:36" ht="12" customHeight="1">
      <c r="A474" s="99"/>
      <c r="B474" s="101"/>
      <c r="C474" s="99"/>
      <c r="D474" s="99"/>
      <c r="E474" s="102"/>
      <c r="F474" s="101"/>
      <c r="G474" s="101"/>
      <c r="H474" s="101"/>
      <c r="I474" s="101"/>
      <c r="J474" s="106"/>
      <c r="K474" s="106"/>
      <c r="L474" s="106"/>
      <c r="M474" s="106"/>
      <c r="N474" s="106"/>
      <c r="O474" s="106"/>
      <c r="P474" s="10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106"/>
      <c r="AC474" s="6"/>
      <c r="AD474" s="106"/>
      <c r="AE474" s="6"/>
      <c r="AF474" s="106"/>
      <c r="AG474" s="6"/>
      <c r="AH474" s="106"/>
      <c r="AI474" s="107"/>
      <c r="AJ474" s="5"/>
    </row>
    <row r="475" spans="1:36" ht="12" customHeight="1">
      <c r="A475" s="99"/>
      <c r="B475" s="101"/>
      <c r="C475" s="99"/>
      <c r="D475" s="99"/>
      <c r="E475" s="102"/>
      <c r="F475" s="101"/>
      <c r="G475" s="101"/>
      <c r="H475" s="101"/>
      <c r="I475" s="101"/>
      <c r="J475" s="106"/>
      <c r="K475" s="106"/>
      <c r="L475" s="106"/>
      <c r="M475" s="106"/>
      <c r="N475" s="106"/>
      <c r="O475" s="106"/>
      <c r="P475" s="10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106"/>
      <c r="AC475" s="6"/>
      <c r="AD475" s="106"/>
      <c r="AE475" s="6"/>
      <c r="AF475" s="106"/>
      <c r="AG475" s="6"/>
      <c r="AH475" s="106"/>
      <c r="AI475" s="107"/>
      <c r="AJ475" s="5"/>
    </row>
    <row r="476" spans="1:36" ht="12" customHeight="1">
      <c r="A476" s="99"/>
      <c r="B476" s="101"/>
      <c r="C476" s="99"/>
      <c r="D476" s="99"/>
      <c r="E476" s="102"/>
      <c r="F476" s="101"/>
      <c r="G476" s="101"/>
      <c r="H476" s="101"/>
      <c r="I476" s="101"/>
      <c r="J476" s="106"/>
      <c r="K476" s="106"/>
      <c r="L476" s="106"/>
      <c r="M476" s="106"/>
      <c r="N476" s="106"/>
      <c r="O476" s="106"/>
      <c r="P476" s="10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106"/>
      <c r="AC476" s="6"/>
      <c r="AD476" s="106"/>
      <c r="AE476" s="6"/>
      <c r="AF476" s="106"/>
      <c r="AG476" s="6"/>
      <c r="AH476" s="106"/>
      <c r="AI476" s="107"/>
      <c r="AJ476" s="5"/>
    </row>
    <row r="477" spans="1:36" ht="12" customHeight="1">
      <c r="A477" s="99"/>
      <c r="B477" s="101"/>
      <c r="C477" s="99"/>
      <c r="D477" s="99"/>
      <c r="E477" s="102"/>
      <c r="F477" s="101"/>
      <c r="G477" s="101"/>
      <c r="H477" s="101"/>
      <c r="I477" s="101"/>
      <c r="J477" s="106"/>
      <c r="K477" s="106"/>
      <c r="L477" s="106"/>
      <c r="M477" s="106"/>
      <c r="N477" s="106"/>
      <c r="O477" s="106"/>
      <c r="P477" s="10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106"/>
      <c r="AC477" s="6"/>
      <c r="AD477" s="106"/>
      <c r="AE477" s="6"/>
      <c r="AF477" s="106"/>
      <c r="AG477" s="6"/>
      <c r="AH477" s="106"/>
      <c r="AI477" s="107"/>
      <c r="AJ477" s="5"/>
    </row>
    <row r="478" spans="1:36" ht="12" customHeight="1">
      <c r="A478" s="99"/>
      <c r="B478" s="101"/>
      <c r="C478" s="99"/>
      <c r="D478" s="99"/>
      <c r="E478" s="102"/>
      <c r="F478" s="101"/>
      <c r="G478" s="101"/>
      <c r="H478" s="101"/>
      <c r="I478" s="101"/>
      <c r="J478" s="106"/>
      <c r="K478" s="106"/>
      <c r="L478" s="106"/>
      <c r="M478" s="106"/>
      <c r="N478" s="106"/>
      <c r="O478" s="106"/>
      <c r="P478" s="10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106"/>
      <c r="AC478" s="6"/>
      <c r="AD478" s="106"/>
      <c r="AE478" s="6"/>
      <c r="AF478" s="106"/>
      <c r="AG478" s="6"/>
      <c r="AH478" s="106"/>
      <c r="AI478" s="107"/>
      <c r="AJ478" s="5"/>
    </row>
    <row r="479" spans="1:36" ht="12" customHeight="1">
      <c r="A479" s="99"/>
      <c r="B479" s="101"/>
      <c r="C479" s="99"/>
      <c r="D479" s="99"/>
      <c r="E479" s="102"/>
      <c r="F479" s="101"/>
      <c r="G479" s="101"/>
      <c r="H479" s="101"/>
      <c r="I479" s="101"/>
      <c r="J479" s="106"/>
      <c r="K479" s="106"/>
      <c r="L479" s="106"/>
      <c r="M479" s="106"/>
      <c r="N479" s="106"/>
      <c r="O479" s="106"/>
      <c r="P479" s="10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106"/>
      <c r="AC479" s="6"/>
      <c r="AD479" s="106"/>
      <c r="AE479" s="6"/>
      <c r="AF479" s="106"/>
      <c r="AG479" s="6"/>
      <c r="AH479" s="106"/>
      <c r="AI479" s="107"/>
      <c r="AJ479" s="5"/>
    </row>
    <row r="480" spans="1:36" ht="12" customHeight="1">
      <c r="A480" s="99"/>
      <c r="B480" s="101"/>
      <c r="C480" s="99"/>
      <c r="D480" s="99"/>
      <c r="E480" s="102"/>
      <c r="F480" s="101"/>
      <c r="G480" s="101"/>
      <c r="H480" s="101"/>
      <c r="I480" s="101"/>
      <c r="J480" s="106"/>
      <c r="K480" s="106"/>
      <c r="L480" s="106"/>
      <c r="M480" s="106"/>
      <c r="N480" s="106"/>
      <c r="O480" s="106"/>
      <c r="P480" s="10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106"/>
      <c r="AC480" s="6"/>
      <c r="AD480" s="106"/>
      <c r="AE480" s="6"/>
      <c r="AF480" s="106"/>
      <c r="AG480" s="6"/>
      <c r="AH480" s="106"/>
      <c r="AI480" s="107"/>
      <c r="AJ480" s="5"/>
    </row>
    <row r="481" spans="1:36" ht="12" customHeight="1">
      <c r="A481" s="99"/>
      <c r="B481" s="101"/>
      <c r="C481" s="99"/>
      <c r="D481" s="99"/>
      <c r="E481" s="102"/>
      <c r="F481" s="101"/>
      <c r="G481" s="101"/>
      <c r="H481" s="101"/>
      <c r="I481" s="101"/>
      <c r="J481" s="106"/>
      <c r="K481" s="106"/>
      <c r="L481" s="106"/>
      <c r="M481" s="106"/>
      <c r="N481" s="106"/>
      <c r="O481" s="106"/>
      <c r="P481" s="10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106"/>
      <c r="AC481" s="6"/>
      <c r="AD481" s="106"/>
      <c r="AE481" s="6"/>
      <c r="AF481" s="106"/>
      <c r="AG481" s="6"/>
      <c r="AH481" s="106"/>
      <c r="AI481" s="107"/>
      <c r="AJ481" s="5"/>
    </row>
    <row r="482" spans="1:36" ht="12" customHeight="1">
      <c r="A482" s="99"/>
      <c r="B482" s="101"/>
      <c r="C482" s="99"/>
      <c r="D482" s="99"/>
      <c r="E482" s="102"/>
      <c r="F482" s="101"/>
      <c r="G482" s="101"/>
      <c r="H482" s="101"/>
      <c r="I482" s="101"/>
      <c r="J482" s="106"/>
      <c r="K482" s="106"/>
      <c r="L482" s="106"/>
      <c r="M482" s="106"/>
      <c r="N482" s="106"/>
      <c r="O482" s="106"/>
      <c r="P482" s="10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106"/>
      <c r="AC482" s="6"/>
      <c r="AD482" s="106"/>
      <c r="AE482" s="6"/>
      <c r="AF482" s="106"/>
      <c r="AG482" s="6"/>
      <c r="AH482" s="106"/>
      <c r="AI482" s="107"/>
      <c r="AJ482" s="5"/>
    </row>
    <row r="483" spans="1:36" ht="12" customHeight="1">
      <c r="A483" s="99"/>
      <c r="B483" s="101"/>
      <c r="C483" s="99"/>
      <c r="D483" s="99"/>
      <c r="E483" s="102"/>
      <c r="F483" s="101"/>
      <c r="G483" s="101"/>
      <c r="H483" s="101"/>
      <c r="I483" s="101"/>
      <c r="J483" s="106"/>
      <c r="K483" s="106"/>
      <c r="L483" s="106"/>
      <c r="M483" s="106"/>
      <c r="N483" s="106"/>
      <c r="O483" s="106"/>
      <c r="P483" s="10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106"/>
      <c r="AC483" s="6"/>
      <c r="AD483" s="106"/>
      <c r="AE483" s="6"/>
      <c r="AF483" s="106"/>
      <c r="AG483" s="6"/>
      <c r="AH483" s="106"/>
      <c r="AI483" s="107"/>
      <c r="AJ483" s="5"/>
    </row>
    <row r="484" spans="1:36" ht="12" customHeight="1">
      <c r="A484" s="99"/>
      <c r="B484" s="101"/>
      <c r="C484" s="99"/>
      <c r="D484" s="99"/>
      <c r="E484" s="102"/>
      <c r="F484" s="101"/>
      <c r="G484" s="101"/>
      <c r="H484" s="101"/>
      <c r="I484" s="101"/>
      <c r="J484" s="106"/>
      <c r="K484" s="106"/>
      <c r="L484" s="106"/>
      <c r="M484" s="106"/>
      <c r="N484" s="106"/>
      <c r="O484" s="106"/>
      <c r="P484" s="10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106"/>
      <c r="AC484" s="6"/>
      <c r="AD484" s="106"/>
      <c r="AE484" s="6"/>
      <c r="AF484" s="106"/>
      <c r="AG484" s="6"/>
      <c r="AH484" s="106"/>
      <c r="AI484" s="107"/>
      <c r="AJ484" s="5"/>
    </row>
    <row r="485" spans="1:36" ht="12" customHeight="1">
      <c r="A485" s="99"/>
      <c r="B485" s="101"/>
      <c r="C485" s="99"/>
      <c r="D485" s="99"/>
      <c r="E485" s="102"/>
      <c r="F485" s="101"/>
      <c r="G485" s="101"/>
      <c r="H485" s="101"/>
      <c r="I485" s="101"/>
      <c r="J485" s="106"/>
      <c r="K485" s="106"/>
      <c r="L485" s="106"/>
      <c r="M485" s="106"/>
      <c r="N485" s="106"/>
      <c r="O485" s="106"/>
      <c r="P485" s="10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106"/>
      <c r="AC485" s="6"/>
      <c r="AD485" s="106"/>
      <c r="AE485" s="6"/>
      <c r="AF485" s="106"/>
      <c r="AG485" s="6"/>
      <c r="AH485" s="106"/>
      <c r="AI485" s="107"/>
      <c r="AJ485" s="5"/>
    </row>
    <row r="486" spans="1:36" ht="12" customHeight="1">
      <c r="A486" s="99"/>
      <c r="B486" s="101"/>
      <c r="C486" s="99"/>
      <c r="D486" s="99"/>
      <c r="E486" s="102"/>
      <c r="F486" s="101"/>
      <c r="G486" s="101"/>
      <c r="H486" s="101"/>
      <c r="I486" s="101"/>
      <c r="J486" s="106"/>
      <c r="K486" s="106"/>
      <c r="L486" s="106"/>
      <c r="M486" s="106"/>
      <c r="N486" s="106"/>
      <c r="O486" s="106"/>
      <c r="P486" s="10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106"/>
      <c r="AC486" s="6"/>
      <c r="AD486" s="106"/>
      <c r="AE486" s="6"/>
      <c r="AF486" s="106"/>
      <c r="AG486" s="6"/>
      <c r="AH486" s="106"/>
      <c r="AI486" s="107"/>
      <c r="AJ486" s="5"/>
    </row>
    <row r="487" spans="1:36" ht="12" customHeight="1">
      <c r="A487" s="99"/>
      <c r="B487" s="101"/>
      <c r="C487" s="99"/>
      <c r="D487" s="99"/>
      <c r="E487" s="102"/>
      <c r="F487" s="101"/>
      <c r="G487" s="101"/>
      <c r="H487" s="101"/>
      <c r="I487" s="101"/>
      <c r="J487" s="106"/>
      <c r="K487" s="106"/>
      <c r="L487" s="106"/>
      <c r="M487" s="106"/>
      <c r="N487" s="106"/>
      <c r="O487" s="106"/>
      <c r="P487" s="10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106"/>
      <c r="AC487" s="6"/>
      <c r="AD487" s="106"/>
      <c r="AE487" s="6"/>
      <c r="AF487" s="106"/>
      <c r="AG487" s="6"/>
      <c r="AH487" s="106"/>
      <c r="AI487" s="107"/>
      <c r="AJ487" s="5"/>
    </row>
    <row r="488" spans="1:36" ht="12" customHeight="1">
      <c r="A488" s="99"/>
      <c r="B488" s="101"/>
      <c r="C488" s="99"/>
      <c r="D488" s="99"/>
      <c r="E488" s="102"/>
      <c r="F488" s="101"/>
      <c r="G488" s="101"/>
      <c r="H488" s="101"/>
      <c r="I488" s="101"/>
      <c r="J488" s="106"/>
      <c r="K488" s="106"/>
      <c r="L488" s="106"/>
      <c r="M488" s="106"/>
      <c r="N488" s="106"/>
      <c r="O488" s="106"/>
      <c r="P488" s="10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106"/>
      <c r="AC488" s="6"/>
      <c r="AD488" s="106"/>
      <c r="AE488" s="6"/>
      <c r="AF488" s="106"/>
      <c r="AG488" s="6"/>
      <c r="AH488" s="106"/>
      <c r="AI488" s="107"/>
      <c r="AJ488" s="5"/>
    </row>
    <row r="489" spans="1:36" ht="12" customHeight="1">
      <c r="A489" s="99"/>
      <c r="B489" s="101"/>
      <c r="C489" s="99"/>
      <c r="D489" s="99"/>
      <c r="E489" s="102"/>
      <c r="F489" s="101"/>
      <c r="G489" s="101"/>
      <c r="H489" s="101"/>
      <c r="I489" s="101"/>
      <c r="J489" s="106"/>
      <c r="K489" s="106"/>
      <c r="L489" s="106"/>
      <c r="M489" s="106"/>
      <c r="N489" s="106"/>
      <c r="O489" s="106"/>
      <c r="P489" s="10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106"/>
      <c r="AC489" s="6"/>
      <c r="AD489" s="106"/>
      <c r="AE489" s="6"/>
      <c r="AF489" s="106"/>
      <c r="AG489" s="6"/>
      <c r="AH489" s="106"/>
      <c r="AI489" s="107"/>
      <c r="AJ489" s="5"/>
    </row>
    <row r="490" spans="1:36" ht="12" customHeight="1">
      <c r="A490" s="99"/>
      <c r="B490" s="101"/>
      <c r="C490" s="99"/>
      <c r="D490" s="99"/>
      <c r="E490" s="102"/>
      <c r="F490" s="101"/>
      <c r="G490" s="101"/>
      <c r="H490" s="101"/>
      <c r="I490" s="101"/>
      <c r="J490" s="106"/>
      <c r="K490" s="106"/>
      <c r="L490" s="106"/>
      <c r="M490" s="106"/>
      <c r="N490" s="106"/>
      <c r="O490" s="106"/>
      <c r="P490" s="10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106"/>
      <c r="AC490" s="6"/>
      <c r="AD490" s="106"/>
      <c r="AE490" s="6"/>
      <c r="AF490" s="106"/>
      <c r="AG490" s="6"/>
      <c r="AH490" s="106"/>
      <c r="AI490" s="107"/>
      <c r="AJ490" s="5"/>
    </row>
    <row r="491" spans="1:36" ht="12" customHeight="1">
      <c r="A491" s="99"/>
      <c r="B491" s="101"/>
      <c r="C491" s="99"/>
      <c r="D491" s="99"/>
      <c r="E491" s="102"/>
      <c r="F491" s="101"/>
      <c r="G491" s="101"/>
      <c r="H491" s="101"/>
      <c r="I491" s="101"/>
      <c r="J491" s="106"/>
      <c r="K491" s="106"/>
      <c r="L491" s="106"/>
      <c r="M491" s="106"/>
      <c r="N491" s="106"/>
      <c r="O491" s="106"/>
      <c r="P491" s="10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106"/>
      <c r="AC491" s="6"/>
      <c r="AD491" s="106"/>
      <c r="AE491" s="6"/>
      <c r="AF491" s="106"/>
      <c r="AG491" s="6"/>
      <c r="AH491" s="106"/>
      <c r="AI491" s="107"/>
      <c r="AJ491" s="5"/>
    </row>
    <row r="492" spans="1:36" ht="12" customHeight="1">
      <c r="A492" s="99"/>
      <c r="B492" s="101"/>
      <c r="C492" s="99"/>
      <c r="D492" s="99"/>
      <c r="E492" s="102"/>
      <c r="F492" s="101"/>
      <c r="G492" s="101"/>
      <c r="H492" s="101"/>
      <c r="I492" s="101"/>
      <c r="J492" s="106"/>
      <c r="K492" s="106"/>
      <c r="L492" s="106"/>
      <c r="M492" s="106"/>
      <c r="N492" s="106"/>
      <c r="O492" s="106"/>
      <c r="P492" s="10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106"/>
      <c r="AC492" s="6"/>
      <c r="AD492" s="106"/>
      <c r="AE492" s="6"/>
      <c r="AF492" s="106"/>
      <c r="AG492" s="6"/>
      <c r="AH492" s="106"/>
      <c r="AI492" s="107"/>
      <c r="AJ492" s="5"/>
    </row>
    <row r="493" spans="1:36" ht="12" customHeight="1">
      <c r="A493" s="99"/>
      <c r="B493" s="101"/>
      <c r="C493" s="99"/>
      <c r="D493" s="99"/>
      <c r="E493" s="102"/>
      <c r="F493" s="101"/>
      <c r="G493" s="101"/>
      <c r="H493" s="101"/>
      <c r="I493" s="101"/>
      <c r="J493" s="106"/>
      <c r="K493" s="106"/>
      <c r="L493" s="106"/>
      <c r="M493" s="106"/>
      <c r="N493" s="106"/>
      <c r="O493" s="106"/>
      <c r="P493" s="10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106"/>
      <c r="AC493" s="6"/>
      <c r="AD493" s="106"/>
      <c r="AE493" s="6"/>
      <c r="AF493" s="106"/>
      <c r="AG493" s="6"/>
      <c r="AH493" s="106"/>
      <c r="AI493" s="107"/>
      <c r="AJ493" s="5"/>
    </row>
    <row r="494" spans="1:36" ht="12" customHeight="1">
      <c r="A494" s="99"/>
      <c r="B494" s="101"/>
      <c r="C494" s="99"/>
      <c r="D494" s="99"/>
      <c r="E494" s="102"/>
      <c r="F494" s="101"/>
      <c r="G494" s="101"/>
      <c r="H494" s="101"/>
      <c r="I494" s="101"/>
      <c r="J494" s="106"/>
      <c r="K494" s="106"/>
      <c r="L494" s="106"/>
      <c r="M494" s="106"/>
      <c r="N494" s="106"/>
      <c r="O494" s="106"/>
      <c r="P494" s="10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106"/>
      <c r="AC494" s="6"/>
      <c r="AD494" s="106"/>
      <c r="AE494" s="6"/>
      <c r="AF494" s="106"/>
      <c r="AG494" s="6"/>
      <c r="AH494" s="106"/>
      <c r="AI494" s="107"/>
      <c r="AJ494" s="5"/>
    </row>
    <row r="495" spans="1:36" ht="12" customHeight="1">
      <c r="A495" s="99"/>
      <c r="B495" s="101"/>
      <c r="C495" s="99"/>
      <c r="D495" s="99"/>
      <c r="E495" s="102"/>
      <c r="F495" s="101"/>
      <c r="G495" s="101"/>
      <c r="H495" s="101"/>
      <c r="I495" s="101"/>
      <c r="J495" s="106"/>
      <c r="K495" s="106"/>
      <c r="L495" s="106"/>
      <c r="M495" s="106"/>
      <c r="N495" s="106"/>
      <c r="O495" s="106"/>
      <c r="P495" s="10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106"/>
      <c r="AC495" s="6"/>
      <c r="AD495" s="106"/>
      <c r="AE495" s="6"/>
      <c r="AF495" s="106"/>
      <c r="AG495" s="6"/>
      <c r="AH495" s="106"/>
      <c r="AI495" s="107"/>
      <c r="AJ495" s="5"/>
    </row>
    <row r="496" spans="1:36" ht="12" customHeight="1">
      <c r="A496" s="99"/>
      <c r="B496" s="101"/>
      <c r="C496" s="99"/>
      <c r="D496" s="99"/>
      <c r="E496" s="102"/>
      <c r="F496" s="101"/>
      <c r="G496" s="101"/>
      <c r="H496" s="101"/>
      <c r="I496" s="101"/>
      <c r="J496" s="106"/>
      <c r="K496" s="106"/>
      <c r="L496" s="106"/>
      <c r="M496" s="106"/>
      <c r="N496" s="106"/>
      <c r="O496" s="106"/>
      <c r="P496" s="10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106"/>
      <c r="AC496" s="6"/>
      <c r="AD496" s="106"/>
      <c r="AE496" s="6"/>
      <c r="AF496" s="106"/>
      <c r="AG496" s="6"/>
      <c r="AH496" s="106"/>
      <c r="AI496" s="107"/>
      <c r="AJ496" s="5"/>
    </row>
    <row r="497" spans="1:36" ht="12" customHeight="1">
      <c r="A497" s="99"/>
      <c r="B497" s="101"/>
      <c r="C497" s="99"/>
      <c r="D497" s="99"/>
      <c r="E497" s="102"/>
      <c r="F497" s="101"/>
      <c r="G497" s="101"/>
      <c r="H497" s="101"/>
      <c r="I497" s="101"/>
      <c r="J497" s="106"/>
      <c r="K497" s="106"/>
      <c r="L497" s="106"/>
      <c r="M497" s="106"/>
      <c r="N497" s="106"/>
      <c r="O497" s="106"/>
      <c r="P497" s="10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106"/>
      <c r="AC497" s="6"/>
      <c r="AD497" s="106"/>
      <c r="AE497" s="6"/>
      <c r="AF497" s="106"/>
      <c r="AG497" s="6"/>
      <c r="AH497" s="106"/>
      <c r="AI497" s="107"/>
      <c r="AJ497" s="5"/>
    </row>
    <row r="498" spans="1:36" ht="12" customHeight="1">
      <c r="A498" s="99"/>
      <c r="B498" s="101"/>
      <c r="C498" s="99"/>
      <c r="D498" s="99"/>
      <c r="E498" s="102"/>
      <c r="F498" s="101"/>
      <c r="G498" s="101"/>
      <c r="H498" s="101"/>
      <c r="I498" s="101"/>
      <c r="J498" s="106"/>
      <c r="K498" s="106"/>
      <c r="L498" s="106"/>
      <c r="M498" s="106"/>
      <c r="N498" s="106"/>
      <c r="O498" s="106"/>
      <c r="P498" s="10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106"/>
      <c r="AC498" s="6"/>
      <c r="AD498" s="106"/>
      <c r="AE498" s="6"/>
      <c r="AF498" s="106"/>
      <c r="AG498" s="6"/>
      <c r="AH498" s="106"/>
      <c r="AI498" s="107"/>
      <c r="AJ498" s="5"/>
    </row>
    <row r="499" spans="1:36" ht="12" customHeight="1">
      <c r="A499" s="99"/>
      <c r="B499" s="101"/>
      <c r="C499" s="99"/>
      <c r="D499" s="99"/>
      <c r="E499" s="102"/>
      <c r="F499" s="101"/>
      <c r="G499" s="101"/>
      <c r="H499" s="101"/>
      <c r="I499" s="101"/>
      <c r="J499" s="106"/>
      <c r="K499" s="106"/>
      <c r="L499" s="106"/>
      <c r="M499" s="106"/>
      <c r="N499" s="106"/>
      <c r="O499" s="106"/>
      <c r="P499" s="10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106"/>
      <c r="AC499" s="6"/>
      <c r="AD499" s="106"/>
      <c r="AE499" s="6"/>
      <c r="AF499" s="106"/>
      <c r="AG499" s="6"/>
      <c r="AH499" s="106"/>
      <c r="AI499" s="107"/>
      <c r="AJ499" s="5"/>
    </row>
    <row r="500" spans="1:36" ht="12" customHeight="1">
      <c r="A500" s="99"/>
      <c r="B500" s="101"/>
      <c r="C500" s="99"/>
      <c r="D500" s="99"/>
      <c r="E500" s="102"/>
      <c r="F500" s="101"/>
      <c r="G500" s="101"/>
      <c r="H500" s="101"/>
      <c r="I500" s="101"/>
      <c r="J500" s="106"/>
      <c r="K500" s="106"/>
      <c r="L500" s="106"/>
      <c r="M500" s="106"/>
      <c r="N500" s="106"/>
      <c r="O500" s="106"/>
      <c r="P500" s="10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106"/>
      <c r="AC500" s="6"/>
      <c r="AD500" s="106"/>
      <c r="AE500" s="6"/>
      <c r="AF500" s="106"/>
      <c r="AG500" s="6"/>
      <c r="AH500" s="106"/>
      <c r="AI500" s="107"/>
      <c r="AJ500" s="5"/>
    </row>
    <row r="501" spans="1:36" ht="12" customHeight="1">
      <c r="A501" s="99"/>
      <c r="B501" s="101"/>
      <c r="C501" s="99"/>
      <c r="D501" s="99"/>
      <c r="E501" s="102"/>
      <c r="F501" s="101"/>
      <c r="G501" s="101"/>
      <c r="H501" s="101"/>
      <c r="I501" s="101"/>
      <c r="J501" s="106"/>
      <c r="K501" s="106"/>
      <c r="L501" s="106"/>
      <c r="M501" s="106"/>
      <c r="N501" s="106"/>
      <c r="O501" s="106"/>
      <c r="P501" s="10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106"/>
      <c r="AC501" s="6"/>
      <c r="AD501" s="106"/>
      <c r="AE501" s="6"/>
      <c r="AF501" s="106"/>
      <c r="AG501" s="6"/>
      <c r="AH501" s="106"/>
      <c r="AI501" s="107"/>
      <c r="AJ501" s="5"/>
    </row>
    <row r="502" spans="1:36" ht="12" customHeight="1">
      <c r="A502" s="99"/>
      <c r="B502" s="101"/>
      <c r="C502" s="99"/>
      <c r="D502" s="99"/>
      <c r="E502" s="102"/>
      <c r="F502" s="101"/>
      <c r="G502" s="101"/>
      <c r="H502" s="101"/>
      <c r="I502" s="101"/>
      <c r="J502" s="106"/>
      <c r="K502" s="106"/>
      <c r="L502" s="106"/>
      <c r="M502" s="106"/>
      <c r="N502" s="106"/>
      <c r="O502" s="106"/>
      <c r="P502" s="10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106"/>
      <c r="AC502" s="6"/>
      <c r="AD502" s="106"/>
      <c r="AE502" s="6"/>
      <c r="AF502" s="106"/>
      <c r="AG502" s="6"/>
      <c r="AH502" s="106"/>
      <c r="AI502" s="107"/>
      <c r="AJ502" s="5"/>
    </row>
    <row r="503" spans="1:36" ht="12" customHeight="1">
      <c r="A503" s="99"/>
      <c r="B503" s="101"/>
      <c r="C503" s="99"/>
      <c r="D503" s="99"/>
      <c r="E503" s="102"/>
      <c r="F503" s="101"/>
      <c r="G503" s="101"/>
      <c r="H503" s="101"/>
      <c r="I503" s="101"/>
      <c r="J503" s="106"/>
      <c r="K503" s="106"/>
      <c r="L503" s="106"/>
      <c r="M503" s="106"/>
      <c r="N503" s="106"/>
      <c r="O503" s="106"/>
      <c r="P503" s="10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106"/>
      <c r="AC503" s="6"/>
      <c r="AD503" s="106"/>
      <c r="AE503" s="6"/>
      <c r="AF503" s="106"/>
      <c r="AG503" s="6"/>
      <c r="AH503" s="106"/>
      <c r="AI503" s="107"/>
      <c r="AJ503" s="5"/>
    </row>
    <row r="504" spans="1:36" ht="12" customHeight="1">
      <c r="A504" s="99"/>
      <c r="B504" s="101"/>
      <c r="C504" s="99"/>
      <c r="D504" s="99"/>
      <c r="E504" s="102"/>
      <c r="F504" s="101"/>
      <c r="G504" s="101"/>
      <c r="H504" s="101"/>
      <c r="I504" s="101"/>
      <c r="J504" s="106"/>
      <c r="K504" s="106"/>
      <c r="L504" s="106"/>
      <c r="M504" s="106"/>
      <c r="N504" s="106"/>
      <c r="O504" s="106"/>
      <c r="P504" s="10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106"/>
      <c r="AC504" s="6"/>
      <c r="AD504" s="106"/>
      <c r="AE504" s="6"/>
      <c r="AF504" s="106"/>
      <c r="AG504" s="6"/>
      <c r="AH504" s="106"/>
      <c r="AI504" s="107"/>
      <c r="AJ504" s="5"/>
    </row>
    <row r="505" spans="1:36" ht="12" customHeight="1">
      <c r="A505" s="99"/>
      <c r="B505" s="101"/>
      <c r="C505" s="99"/>
      <c r="D505" s="99"/>
      <c r="E505" s="102"/>
      <c r="F505" s="101"/>
      <c r="G505" s="101"/>
      <c r="H505" s="101"/>
      <c r="I505" s="101"/>
      <c r="J505" s="106"/>
      <c r="K505" s="106"/>
      <c r="L505" s="106"/>
      <c r="M505" s="106"/>
      <c r="N505" s="106"/>
      <c r="O505" s="106"/>
      <c r="P505" s="10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106"/>
      <c r="AC505" s="6"/>
      <c r="AD505" s="106"/>
      <c r="AE505" s="6"/>
      <c r="AF505" s="106"/>
      <c r="AG505" s="6"/>
      <c r="AH505" s="106"/>
      <c r="AI505" s="107"/>
      <c r="AJ505" s="5"/>
    </row>
    <row r="506" spans="1:36" ht="12" customHeight="1">
      <c r="A506" s="99"/>
      <c r="B506" s="101"/>
      <c r="C506" s="99"/>
      <c r="D506" s="99"/>
      <c r="E506" s="102"/>
      <c r="F506" s="101"/>
      <c r="G506" s="101"/>
      <c r="H506" s="101"/>
      <c r="I506" s="101"/>
      <c r="J506" s="106"/>
      <c r="K506" s="106"/>
      <c r="L506" s="106"/>
      <c r="M506" s="106"/>
      <c r="N506" s="106"/>
      <c r="O506" s="106"/>
      <c r="P506" s="10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106"/>
      <c r="AC506" s="6"/>
      <c r="AD506" s="106"/>
      <c r="AE506" s="6"/>
      <c r="AF506" s="106"/>
      <c r="AG506" s="6"/>
      <c r="AH506" s="106"/>
      <c r="AI506" s="107"/>
      <c r="AJ506" s="5"/>
    </row>
    <row r="507" spans="1:36" ht="12" customHeight="1">
      <c r="A507" s="99"/>
      <c r="B507" s="101"/>
      <c r="C507" s="99"/>
      <c r="D507" s="99"/>
      <c r="E507" s="102"/>
      <c r="F507" s="101"/>
      <c r="G507" s="101"/>
      <c r="H507" s="101"/>
      <c r="I507" s="101"/>
      <c r="J507" s="106"/>
      <c r="K507" s="106"/>
      <c r="L507" s="106"/>
      <c r="M507" s="106"/>
      <c r="N507" s="106"/>
      <c r="O507" s="106"/>
      <c r="P507" s="10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106"/>
      <c r="AC507" s="6"/>
      <c r="AD507" s="106"/>
      <c r="AE507" s="6"/>
      <c r="AF507" s="106"/>
      <c r="AG507" s="6"/>
      <c r="AH507" s="106"/>
      <c r="AI507" s="107"/>
      <c r="AJ507" s="5"/>
    </row>
    <row r="508" spans="1:36" ht="12" customHeight="1">
      <c r="A508" s="99"/>
      <c r="B508" s="101"/>
      <c r="C508" s="99"/>
      <c r="D508" s="99"/>
      <c r="E508" s="102"/>
      <c r="F508" s="101"/>
      <c r="G508" s="101"/>
      <c r="H508" s="101"/>
      <c r="I508" s="101"/>
      <c r="J508" s="106"/>
      <c r="K508" s="106"/>
      <c r="L508" s="106"/>
      <c r="M508" s="106"/>
      <c r="N508" s="106"/>
      <c r="O508" s="106"/>
      <c r="P508" s="10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106"/>
      <c r="AC508" s="6"/>
      <c r="AD508" s="106"/>
      <c r="AE508" s="6"/>
      <c r="AF508" s="106"/>
      <c r="AG508" s="6"/>
      <c r="AH508" s="106"/>
      <c r="AI508" s="107"/>
      <c r="AJ508" s="5"/>
    </row>
    <row r="509" spans="1:36" ht="12" customHeight="1">
      <c r="A509" s="99"/>
      <c r="B509" s="101"/>
      <c r="C509" s="99"/>
      <c r="D509" s="99"/>
      <c r="E509" s="102"/>
      <c r="F509" s="101"/>
      <c r="G509" s="101"/>
      <c r="H509" s="101"/>
      <c r="I509" s="101"/>
      <c r="J509" s="106"/>
      <c r="K509" s="106"/>
      <c r="L509" s="106"/>
      <c r="M509" s="106"/>
      <c r="N509" s="106"/>
      <c r="O509" s="106"/>
      <c r="P509" s="10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106"/>
      <c r="AC509" s="6"/>
      <c r="AD509" s="106"/>
      <c r="AE509" s="6"/>
      <c r="AF509" s="106"/>
      <c r="AG509" s="6"/>
      <c r="AH509" s="106"/>
      <c r="AI509" s="107"/>
      <c r="AJ509" s="5"/>
    </row>
    <row r="510" spans="1:36" ht="12" customHeight="1">
      <c r="A510" s="99"/>
      <c r="B510" s="101"/>
      <c r="C510" s="99"/>
      <c r="D510" s="99"/>
      <c r="E510" s="102"/>
      <c r="F510" s="101"/>
      <c r="G510" s="101"/>
      <c r="H510" s="101"/>
      <c r="I510" s="101"/>
      <c r="J510" s="106"/>
      <c r="K510" s="106"/>
      <c r="L510" s="106"/>
      <c r="M510" s="106"/>
      <c r="N510" s="106"/>
      <c r="O510" s="106"/>
      <c r="P510" s="10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106"/>
      <c r="AC510" s="6"/>
      <c r="AD510" s="106"/>
      <c r="AE510" s="6"/>
      <c r="AF510" s="106"/>
      <c r="AG510" s="6"/>
      <c r="AH510" s="106"/>
      <c r="AI510" s="107"/>
      <c r="AJ510" s="5"/>
    </row>
    <row r="511" spans="1:36" ht="12" customHeight="1">
      <c r="A511" s="99"/>
      <c r="B511" s="101"/>
      <c r="C511" s="99"/>
      <c r="D511" s="99"/>
      <c r="E511" s="102"/>
      <c r="F511" s="101"/>
      <c r="G511" s="101"/>
      <c r="H511" s="101"/>
      <c r="I511" s="101"/>
      <c r="J511" s="106"/>
      <c r="K511" s="106"/>
      <c r="L511" s="106"/>
      <c r="M511" s="106"/>
      <c r="N511" s="106"/>
      <c r="O511" s="106"/>
      <c r="P511" s="10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106"/>
      <c r="AC511" s="6"/>
      <c r="AD511" s="106"/>
      <c r="AE511" s="6"/>
      <c r="AF511" s="106"/>
      <c r="AG511" s="6"/>
      <c r="AH511" s="106"/>
      <c r="AI511" s="107"/>
      <c r="AJ511" s="5"/>
    </row>
    <row r="512" spans="1:36" ht="12" customHeight="1">
      <c r="A512" s="99"/>
      <c r="B512" s="101"/>
      <c r="C512" s="99"/>
      <c r="D512" s="99"/>
      <c r="E512" s="102"/>
      <c r="F512" s="101"/>
      <c r="G512" s="101"/>
      <c r="H512" s="101"/>
      <c r="I512" s="101"/>
      <c r="J512" s="106"/>
      <c r="K512" s="106"/>
      <c r="L512" s="106"/>
      <c r="M512" s="106"/>
      <c r="N512" s="106"/>
      <c r="O512" s="106"/>
      <c r="P512" s="10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106"/>
      <c r="AC512" s="6"/>
      <c r="AD512" s="106"/>
      <c r="AE512" s="6"/>
      <c r="AF512" s="106"/>
      <c r="AG512" s="6"/>
      <c r="AH512" s="106"/>
      <c r="AI512" s="107"/>
      <c r="AJ512" s="5"/>
    </row>
    <row r="513" spans="1:36" ht="12" customHeight="1">
      <c r="A513" s="99"/>
      <c r="B513" s="101"/>
      <c r="C513" s="99"/>
      <c r="D513" s="99"/>
      <c r="E513" s="102"/>
      <c r="F513" s="101"/>
      <c r="G513" s="101"/>
      <c r="H513" s="101"/>
      <c r="I513" s="101"/>
      <c r="J513" s="106"/>
      <c r="K513" s="106"/>
      <c r="L513" s="106"/>
      <c r="M513" s="106"/>
      <c r="N513" s="106"/>
      <c r="O513" s="106"/>
      <c r="P513" s="10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106"/>
      <c r="AC513" s="6"/>
      <c r="AD513" s="106"/>
      <c r="AE513" s="6"/>
      <c r="AF513" s="106"/>
      <c r="AG513" s="6"/>
      <c r="AH513" s="106"/>
      <c r="AI513" s="107"/>
      <c r="AJ513" s="5"/>
    </row>
    <row r="514" spans="1:36" ht="12" customHeight="1">
      <c r="A514" s="99"/>
      <c r="B514" s="101"/>
      <c r="C514" s="99"/>
      <c r="D514" s="99"/>
      <c r="E514" s="102"/>
      <c r="F514" s="101"/>
      <c r="G514" s="101"/>
      <c r="H514" s="101"/>
      <c r="I514" s="101"/>
      <c r="J514" s="106"/>
      <c r="K514" s="106"/>
      <c r="L514" s="106"/>
      <c r="M514" s="106"/>
      <c r="N514" s="106"/>
      <c r="O514" s="106"/>
      <c r="P514" s="10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106"/>
      <c r="AC514" s="6"/>
      <c r="AD514" s="106"/>
      <c r="AE514" s="6"/>
      <c r="AF514" s="106"/>
      <c r="AG514" s="6"/>
      <c r="AH514" s="106"/>
      <c r="AI514" s="107"/>
      <c r="AJ514" s="5"/>
    </row>
    <row r="515" spans="1:36" ht="12" customHeight="1">
      <c r="A515" s="99"/>
      <c r="B515" s="101"/>
      <c r="C515" s="99"/>
      <c r="D515" s="99"/>
      <c r="E515" s="102"/>
      <c r="F515" s="101"/>
      <c r="G515" s="101"/>
      <c r="H515" s="101"/>
      <c r="I515" s="101"/>
      <c r="J515" s="106"/>
      <c r="K515" s="106"/>
      <c r="L515" s="106"/>
      <c r="M515" s="106"/>
      <c r="N515" s="106"/>
      <c r="O515" s="106"/>
      <c r="P515" s="10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106"/>
      <c r="AC515" s="6"/>
      <c r="AD515" s="106"/>
      <c r="AE515" s="6"/>
      <c r="AF515" s="106"/>
      <c r="AG515" s="6"/>
      <c r="AH515" s="106"/>
      <c r="AI515" s="107"/>
      <c r="AJ515" s="5"/>
    </row>
    <row r="516" spans="1:36" ht="12" customHeight="1">
      <c r="A516" s="99"/>
      <c r="B516" s="101"/>
      <c r="C516" s="99"/>
      <c r="D516" s="99"/>
      <c r="E516" s="102"/>
      <c r="F516" s="101"/>
      <c r="G516" s="101"/>
      <c r="H516" s="101"/>
      <c r="I516" s="101"/>
      <c r="J516" s="106"/>
      <c r="K516" s="106"/>
      <c r="L516" s="106"/>
      <c r="M516" s="106"/>
      <c r="N516" s="106"/>
      <c r="O516" s="106"/>
      <c r="P516" s="10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106"/>
      <c r="AC516" s="6"/>
      <c r="AD516" s="106"/>
      <c r="AE516" s="6"/>
      <c r="AF516" s="106"/>
      <c r="AG516" s="6"/>
      <c r="AH516" s="106"/>
      <c r="AI516" s="107"/>
      <c r="AJ516" s="5"/>
    </row>
    <row r="517" spans="1:36" ht="12" customHeight="1">
      <c r="A517" s="99"/>
      <c r="B517" s="101"/>
      <c r="C517" s="99"/>
      <c r="D517" s="99"/>
      <c r="E517" s="102"/>
      <c r="F517" s="101"/>
      <c r="G517" s="101"/>
      <c r="H517" s="101"/>
      <c r="I517" s="101"/>
      <c r="J517" s="106"/>
      <c r="K517" s="106"/>
      <c r="L517" s="106"/>
      <c r="M517" s="106"/>
      <c r="N517" s="106"/>
      <c r="O517" s="106"/>
      <c r="P517" s="10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106"/>
      <c r="AC517" s="6"/>
      <c r="AD517" s="106"/>
      <c r="AE517" s="6"/>
      <c r="AF517" s="106"/>
      <c r="AG517" s="6"/>
      <c r="AH517" s="106"/>
      <c r="AI517" s="107"/>
      <c r="AJ517" s="5"/>
    </row>
    <row r="518" spans="1:36" ht="12" customHeight="1">
      <c r="A518" s="99"/>
      <c r="B518" s="101"/>
      <c r="C518" s="99"/>
      <c r="D518" s="99"/>
      <c r="E518" s="102"/>
      <c r="F518" s="101"/>
      <c r="G518" s="101"/>
      <c r="H518" s="101"/>
      <c r="I518" s="101"/>
      <c r="J518" s="106"/>
      <c r="K518" s="106"/>
      <c r="L518" s="106"/>
      <c r="M518" s="106"/>
      <c r="N518" s="106"/>
      <c r="O518" s="106"/>
      <c r="P518" s="10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106"/>
      <c r="AC518" s="6"/>
      <c r="AD518" s="106"/>
      <c r="AE518" s="6"/>
      <c r="AF518" s="106"/>
      <c r="AG518" s="6"/>
      <c r="AH518" s="106"/>
      <c r="AI518" s="107"/>
      <c r="AJ518" s="5"/>
    </row>
    <row r="519" spans="1:36" ht="12" customHeight="1">
      <c r="A519" s="99"/>
      <c r="B519" s="101"/>
      <c r="C519" s="99"/>
      <c r="D519" s="99"/>
      <c r="E519" s="102"/>
      <c r="F519" s="101"/>
      <c r="G519" s="101"/>
      <c r="H519" s="101"/>
      <c r="I519" s="101"/>
      <c r="J519" s="106"/>
      <c r="K519" s="106"/>
      <c r="L519" s="106"/>
      <c r="M519" s="106"/>
      <c r="N519" s="106"/>
      <c r="O519" s="106"/>
      <c r="P519" s="10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106"/>
      <c r="AC519" s="6"/>
      <c r="AD519" s="106"/>
      <c r="AE519" s="6"/>
      <c r="AF519" s="106"/>
      <c r="AG519" s="6"/>
      <c r="AH519" s="106"/>
      <c r="AI519" s="107"/>
      <c r="AJ519" s="5"/>
    </row>
    <row r="520" spans="1:36" ht="12" customHeight="1">
      <c r="A520" s="99"/>
      <c r="B520" s="101"/>
      <c r="C520" s="99"/>
      <c r="D520" s="99"/>
      <c r="E520" s="102"/>
      <c r="F520" s="101"/>
      <c r="G520" s="101"/>
      <c r="H520" s="101"/>
      <c r="I520" s="101"/>
      <c r="J520" s="106"/>
      <c r="K520" s="106"/>
      <c r="L520" s="106"/>
      <c r="M520" s="106"/>
      <c r="N520" s="106"/>
      <c r="O520" s="106"/>
      <c r="P520" s="10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106"/>
      <c r="AC520" s="6"/>
      <c r="AD520" s="106"/>
      <c r="AE520" s="6"/>
      <c r="AF520" s="106"/>
      <c r="AG520" s="6"/>
      <c r="AH520" s="106"/>
      <c r="AI520" s="107"/>
      <c r="AJ520" s="5"/>
    </row>
    <row r="521" spans="1:36" ht="12" customHeight="1">
      <c r="A521" s="99"/>
      <c r="B521" s="101"/>
      <c r="C521" s="99"/>
      <c r="D521" s="99"/>
      <c r="E521" s="102"/>
      <c r="F521" s="101"/>
      <c r="G521" s="101"/>
      <c r="H521" s="101"/>
      <c r="I521" s="101"/>
      <c r="J521" s="106"/>
      <c r="K521" s="106"/>
      <c r="L521" s="106"/>
      <c r="M521" s="106"/>
      <c r="N521" s="106"/>
      <c r="O521" s="106"/>
      <c r="P521" s="10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106"/>
      <c r="AC521" s="6"/>
      <c r="AD521" s="106"/>
      <c r="AE521" s="6"/>
      <c r="AF521" s="106"/>
      <c r="AG521" s="6"/>
      <c r="AH521" s="106"/>
      <c r="AI521" s="107"/>
      <c r="AJ521" s="5"/>
    </row>
    <row r="522" spans="1:36" ht="12" customHeight="1">
      <c r="A522" s="99"/>
      <c r="B522" s="101"/>
      <c r="C522" s="99"/>
      <c r="D522" s="99"/>
      <c r="E522" s="102"/>
      <c r="F522" s="101"/>
      <c r="G522" s="101"/>
      <c r="H522" s="101"/>
      <c r="I522" s="101"/>
      <c r="J522" s="106"/>
      <c r="K522" s="106"/>
      <c r="L522" s="106"/>
      <c r="M522" s="106"/>
      <c r="N522" s="106"/>
      <c r="O522" s="106"/>
      <c r="P522" s="10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106"/>
      <c r="AC522" s="6"/>
      <c r="AD522" s="106"/>
      <c r="AE522" s="6"/>
      <c r="AF522" s="106"/>
      <c r="AG522" s="6"/>
      <c r="AH522" s="106"/>
      <c r="AI522" s="107"/>
      <c r="AJ522" s="5"/>
    </row>
    <row r="523" spans="1:36" ht="12" customHeight="1">
      <c r="A523" s="99"/>
      <c r="B523" s="101"/>
      <c r="C523" s="99"/>
      <c r="D523" s="99"/>
      <c r="E523" s="102"/>
      <c r="F523" s="101"/>
      <c r="G523" s="101"/>
      <c r="H523" s="101"/>
      <c r="I523" s="101"/>
      <c r="J523" s="106"/>
      <c r="K523" s="106"/>
      <c r="L523" s="106"/>
      <c r="M523" s="106"/>
      <c r="N523" s="106"/>
      <c r="O523" s="106"/>
      <c r="P523" s="10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106"/>
      <c r="AC523" s="6"/>
      <c r="AD523" s="106"/>
      <c r="AE523" s="6"/>
      <c r="AF523" s="106"/>
      <c r="AG523" s="6"/>
      <c r="AH523" s="106"/>
      <c r="AI523" s="107"/>
      <c r="AJ523" s="5"/>
    </row>
    <row r="524" spans="1:36" ht="12" customHeight="1">
      <c r="A524" s="99"/>
      <c r="B524" s="101"/>
      <c r="C524" s="99"/>
      <c r="D524" s="99"/>
      <c r="E524" s="102"/>
      <c r="F524" s="101"/>
      <c r="G524" s="101"/>
      <c r="H524" s="101"/>
      <c r="I524" s="101"/>
      <c r="J524" s="106"/>
      <c r="K524" s="106"/>
      <c r="L524" s="106"/>
      <c r="M524" s="106"/>
      <c r="N524" s="106"/>
      <c r="O524" s="106"/>
      <c r="P524" s="10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106"/>
      <c r="AC524" s="6"/>
      <c r="AD524" s="106"/>
      <c r="AE524" s="6"/>
      <c r="AF524" s="106"/>
      <c r="AG524" s="6"/>
      <c r="AH524" s="106"/>
      <c r="AI524" s="107"/>
      <c r="AJ524" s="5"/>
    </row>
    <row r="525" spans="1:36" ht="12" customHeight="1">
      <c r="A525" s="99"/>
      <c r="B525" s="101"/>
      <c r="C525" s="99"/>
      <c r="D525" s="99"/>
      <c r="E525" s="102"/>
      <c r="F525" s="101"/>
      <c r="G525" s="101"/>
      <c r="H525" s="101"/>
      <c r="I525" s="101"/>
      <c r="J525" s="106"/>
      <c r="K525" s="106"/>
      <c r="L525" s="106"/>
      <c r="M525" s="106"/>
      <c r="N525" s="106"/>
      <c r="O525" s="106"/>
      <c r="P525" s="10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106"/>
      <c r="AC525" s="6"/>
      <c r="AD525" s="106"/>
      <c r="AE525" s="6"/>
      <c r="AF525" s="106"/>
      <c r="AG525" s="6"/>
      <c r="AH525" s="106"/>
      <c r="AI525" s="107"/>
      <c r="AJ525" s="5"/>
    </row>
    <row r="526" spans="1:36" ht="12" customHeight="1">
      <c r="A526" s="99"/>
      <c r="B526" s="101"/>
      <c r="C526" s="99"/>
      <c r="D526" s="99"/>
      <c r="E526" s="102"/>
      <c r="F526" s="101"/>
      <c r="G526" s="101"/>
      <c r="H526" s="101"/>
      <c r="I526" s="101"/>
      <c r="J526" s="106"/>
      <c r="K526" s="106"/>
      <c r="L526" s="106"/>
      <c r="M526" s="106"/>
      <c r="N526" s="106"/>
      <c r="O526" s="106"/>
      <c r="P526" s="10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106"/>
      <c r="AC526" s="6"/>
      <c r="AD526" s="106"/>
      <c r="AE526" s="6"/>
      <c r="AF526" s="106"/>
      <c r="AG526" s="6"/>
      <c r="AH526" s="106"/>
      <c r="AI526" s="107"/>
      <c r="AJ526" s="5"/>
    </row>
    <row r="527" spans="1:36" ht="12" customHeight="1">
      <c r="A527" s="99"/>
      <c r="B527" s="101"/>
      <c r="C527" s="99"/>
      <c r="D527" s="99"/>
      <c r="E527" s="102"/>
      <c r="F527" s="101"/>
      <c r="G527" s="101"/>
      <c r="H527" s="101"/>
      <c r="I527" s="101"/>
      <c r="J527" s="106"/>
      <c r="K527" s="106"/>
      <c r="L527" s="106"/>
      <c r="M527" s="106"/>
      <c r="N527" s="106"/>
      <c r="O527" s="106"/>
      <c r="P527" s="10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106"/>
      <c r="AC527" s="6"/>
      <c r="AD527" s="106"/>
      <c r="AE527" s="6"/>
      <c r="AF527" s="106"/>
      <c r="AG527" s="6"/>
      <c r="AH527" s="106"/>
      <c r="AI527" s="107"/>
      <c r="AJ527" s="5"/>
    </row>
    <row r="528" spans="1:36" ht="12" customHeight="1">
      <c r="A528" s="99"/>
      <c r="B528" s="101"/>
      <c r="C528" s="99"/>
      <c r="D528" s="99"/>
      <c r="E528" s="102"/>
      <c r="F528" s="101"/>
      <c r="G528" s="101"/>
      <c r="H528" s="101"/>
      <c r="I528" s="101"/>
      <c r="J528" s="106"/>
      <c r="K528" s="106"/>
      <c r="L528" s="106"/>
      <c r="M528" s="106"/>
      <c r="N528" s="106"/>
      <c r="O528" s="106"/>
      <c r="P528" s="10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106"/>
      <c r="AC528" s="6"/>
      <c r="AD528" s="106"/>
      <c r="AE528" s="6"/>
      <c r="AF528" s="106"/>
      <c r="AG528" s="6"/>
      <c r="AH528" s="106"/>
      <c r="AI528" s="107"/>
      <c r="AJ528" s="5"/>
    </row>
    <row r="529" spans="1:36" ht="12" customHeight="1">
      <c r="A529" s="99"/>
      <c r="B529" s="101"/>
      <c r="C529" s="99"/>
      <c r="D529" s="99"/>
      <c r="E529" s="102"/>
      <c r="F529" s="101"/>
      <c r="G529" s="101"/>
      <c r="H529" s="101"/>
      <c r="I529" s="101"/>
      <c r="J529" s="106"/>
      <c r="K529" s="106"/>
      <c r="L529" s="106"/>
      <c r="M529" s="106"/>
      <c r="N529" s="106"/>
      <c r="O529" s="106"/>
      <c r="P529" s="10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106"/>
      <c r="AC529" s="6"/>
      <c r="AD529" s="106"/>
      <c r="AE529" s="6"/>
      <c r="AF529" s="106"/>
      <c r="AG529" s="6"/>
      <c r="AH529" s="106"/>
      <c r="AI529" s="107"/>
      <c r="AJ529" s="5"/>
    </row>
    <row r="530" spans="1:36" ht="12" customHeight="1">
      <c r="A530" s="99"/>
      <c r="B530" s="101"/>
      <c r="C530" s="99"/>
      <c r="D530" s="99"/>
      <c r="E530" s="102"/>
      <c r="F530" s="101"/>
      <c r="G530" s="101"/>
      <c r="H530" s="101"/>
      <c r="I530" s="101"/>
      <c r="J530" s="106"/>
      <c r="K530" s="106"/>
      <c r="L530" s="106"/>
      <c r="M530" s="106"/>
      <c r="N530" s="106"/>
      <c r="O530" s="106"/>
      <c r="P530" s="10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106"/>
      <c r="AC530" s="6"/>
      <c r="AD530" s="106"/>
      <c r="AE530" s="6"/>
      <c r="AF530" s="106"/>
      <c r="AG530" s="6"/>
      <c r="AH530" s="106"/>
      <c r="AI530" s="107"/>
      <c r="AJ530" s="5"/>
    </row>
    <row r="531" spans="1:36" ht="12" customHeight="1">
      <c r="A531" s="99"/>
      <c r="B531" s="101"/>
      <c r="C531" s="99"/>
      <c r="D531" s="99"/>
      <c r="E531" s="102"/>
      <c r="F531" s="101"/>
      <c r="G531" s="101"/>
      <c r="H531" s="101"/>
      <c r="I531" s="101"/>
      <c r="J531" s="106"/>
      <c r="K531" s="106"/>
      <c r="L531" s="106"/>
      <c r="M531" s="106"/>
      <c r="N531" s="106"/>
      <c r="O531" s="106"/>
      <c r="P531" s="10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106"/>
      <c r="AC531" s="6"/>
      <c r="AD531" s="106"/>
      <c r="AE531" s="6"/>
      <c r="AF531" s="106"/>
      <c r="AG531" s="6"/>
      <c r="AH531" s="106"/>
      <c r="AI531" s="107"/>
      <c r="AJ531" s="5"/>
    </row>
    <row r="532" spans="1:36" ht="12" customHeight="1">
      <c r="A532" s="99"/>
      <c r="B532" s="101"/>
      <c r="C532" s="99"/>
      <c r="D532" s="99"/>
      <c r="E532" s="102"/>
      <c r="F532" s="101"/>
      <c r="G532" s="101"/>
      <c r="H532" s="101"/>
      <c r="I532" s="101"/>
      <c r="J532" s="106"/>
      <c r="K532" s="106"/>
      <c r="L532" s="106"/>
      <c r="M532" s="106"/>
      <c r="N532" s="106"/>
      <c r="O532" s="106"/>
      <c r="P532" s="10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106"/>
      <c r="AC532" s="6"/>
      <c r="AD532" s="106"/>
      <c r="AE532" s="6"/>
      <c r="AF532" s="106"/>
      <c r="AG532" s="6"/>
      <c r="AH532" s="106"/>
      <c r="AI532" s="107"/>
      <c r="AJ532" s="5"/>
    </row>
    <row r="533" spans="1:36" ht="12" customHeight="1">
      <c r="A533" s="99"/>
      <c r="B533" s="101"/>
      <c r="C533" s="99"/>
      <c r="D533" s="99"/>
      <c r="E533" s="102"/>
      <c r="F533" s="101"/>
      <c r="G533" s="101"/>
      <c r="H533" s="101"/>
      <c r="I533" s="101"/>
      <c r="J533" s="106"/>
      <c r="K533" s="106"/>
      <c r="L533" s="106"/>
      <c r="M533" s="106"/>
      <c r="N533" s="106"/>
      <c r="O533" s="106"/>
      <c r="P533" s="10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106"/>
      <c r="AC533" s="6"/>
      <c r="AD533" s="106"/>
      <c r="AE533" s="6"/>
      <c r="AF533" s="106"/>
      <c r="AG533" s="6"/>
      <c r="AH533" s="106"/>
      <c r="AI533" s="107"/>
      <c r="AJ533" s="5"/>
    </row>
    <row r="534" spans="1:36" ht="12" customHeight="1">
      <c r="A534" s="99"/>
      <c r="B534" s="101"/>
      <c r="C534" s="99"/>
      <c r="D534" s="99"/>
      <c r="E534" s="102"/>
      <c r="F534" s="101"/>
      <c r="G534" s="101"/>
      <c r="H534" s="101"/>
      <c r="I534" s="101"/>
      <c r="J534" s="106"/>
      <c r="K534" s="106"/>
      <c r="L534" s="106"/>
      <c r="M534" s="106"/>
      <c r="N534" s="106"/>
      <c r="O534" s="106"/>
      <c r="P534" s="10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106"/>
      <c r="AC534" s="6"/>
      <c r="AD534" s="106"/>
      <c r="AE534" s="6"/>
      <c r="AF534" s="106"/>
      <c r="AG534" s="6"/>
      <c r="AH534" s="106"/>
      <c r="AI534" s="107"/>
      <c r="AJ534" s="5"/>
    </row>
    <row r="535" spans="1:36" ht="12" customHeight="1">
      <c r="A535" s="99"/>
      <c r="B535" s="101"/>
      <c r="C535" s="99"/>
      <c r="D535" s="99"/>
      <c r="E535" s="102"/>
      <c r="F535" s="101"/>
      <c r="G535" s="101"/>
      <c r="H535" s="101"/>
      <c r="I535" s="101"/>
      <c r="J535" s="106"/>
      <c r="K535" s="106"/>
      <c r="L535" s="106"/>
      <c r="M535" s="106"/>
      <c r="N535" s="106"/>
      <c r="O535" s="106"/>
      <c r="P535" s="10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106"/>
      <c r="AC535" s="6"/>
      <c r="AD535" s="106"/>
      <c r="AE535" s="6"/>
      <c r="AF535" s="106"/>
      <c r="AG535" s="6"/>
      <c r="AH535" s="106"/>
      <c r="AI535" s="107"/>
      <c r="AJ535" s="5"/>
    </row>
    <row r="536" spans="1:36" ht="12" customHeight="1">
      <c r="A536" s="99"/>
      <c r="B536" s="101"/>
      <c r="C536" s="99"/>
      <c r="D536" s="99"/>
      <c r="E536" s="102"/>
      <c r="F536" s="101"/>
      <c r="G536" s="101"/>
      <c r="H536" s="101"/>
      <c r="I536" s="101"/>
      <c r="J536" s="106"/>
      <c r="K536" s="106"/>
      <c r="L536" s="106"/>
      <c r="M536" s="106"/>
      <c r="N536" s="106"/>
      <c r="O536" s="106"/>
      <c r="P536" s="10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106"/>
      <c r="AC536" s="6"/>
      <c r="AD536" s="106"/>
      <c r="AE536" s="6"/>
      <c r="AF536" s="106"/>
      <c r="AG536" s="6"/>
      <c r="AH536" s="106"/>
      <c r="AI536" s="107"/>
      <c r="AJ536" s="5"/>
    </row>
    <row r="537" spans="1:36" ht="12" customHeight="1">
      <c r="A537" s="99"/>
      <c r="B537" s="101"/>
      <c r="C537" s="99"/>
      <c r="D537" s="99"/>
      <c r="E537" s="102"/>
      <c r="F537" s="101"/>
      <c r="G537" s="101"/>
      <c r="H537" s="101"/>
      <c r="I537" s="101"/>
      <c r="J537" s="106"/>
      <c r="K537" s="106"/>
      <c r="L537" s="106"/>
      <c r="M537" s="106"/>
      <c r="N537" s="106"/>
      <c r="O537" s="106"/>
      <c r="P537" s="10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106"/>
      <c r="AC537" s="6"/>
      <c r="AD537" s="106"/>
      <c r="AE537" s="6"/>
      <c r="AF537" s="106"/>
      <c r="AG537" s="6"/>
      <c r="AH537" s="106"/>
      <c r="AI537" s="107"/>
      <c r="AJ537" s="5"/>
    </row>
    <row r="538" spans="1:36" ht="12" customHeight="1">
      <c r="A538" s="99"/>
      <c r="B538" s="101"/>
      <c r="C538" s="99"/>
      <c r="D538" s="99"/>
      <c r="E538" s="102"/>
      <c r="F538" s="101"/>
      <c r="G538" s="101"/>
      <c r="H538" s="101"/>
      <c r="I538" s="101"/>
      <c r="J538" s="106"/>
      <c r="K538" s="106"/>
      <c r="L538" s="106"/>
      <c r="M538" s="106"/>
      <c r="N538" s="106"/>
      <c r="O538" s="106"/>
      <c r="P538" s="10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106"/>
      <c r="AC538" s="6"/>
      <c r="AD538" s="106"/>
      <c r="AE538" s="6"/>
      <c r="AF538" s="106"/>
      <c r="AG538" s="6"/>
      <c r="AH538" s="106"/>
      <c r="AI538" s="107"/>
      <c r="AJ538" s="5"/>
    </row>
    <row r="539" spans="1:36" ht="12" customHeight="1">
      <c r="A539" s="99"/>
      <c r="B539" s="101"/>
      <c r="C539" s="99"/>
      <c r="D539" s="99"/>
      <c r="E539" s="102"/>
      <c r="F539" s="101"/>
      <c r="G539" s="101"/>
      <c r="H539" s="101"/>
      <c r="I539" s="101"/>
      <c r="J539" s="106"/>
      <c r="K539" s="106"/>
      <c r="L539" s="106"/>
      <c r="M539" s="106"/>
      <c r="N539" s="106"/>
      <c r="O539" s="106"/>
      <c r="P539" s="10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106"/>
      <c r="AC539" s="6"/>
      <c r="AD539" s="106"/>
      <c r="AE539" s="6"/>
      <c r="AF539" s="106"/>
      <c r="AG539" s="6"/>
      <c r="AH539" s="106"/>
      <c r="AI539" s="107"/>
      <c r="AJ539" s="5"/>
    </row>
    <row r="540" spans="1:36" ht="12" customHeight="1">
      <c r="A540" s="99"/>
      <c r="B540" s="101"/>
      <c r="C540" s="99"/>
      <c r="D540" s="99"/>
      <c r="E540" s="102"/>
      <c r="F540" s="101"/>
      <c r="G540" s="101"/>
      <c r="H540" s="101"/>
      <c r="I540" s="101"/>
      <c r="J540" s="106"/>
      <c r="K540" s="106"/>
      <c r="L540" s="106"/>
      <c r="M540" s="106"/>
      <c r="N540" s="106"/>
      <c r="O540" s="106"/>
      <c r="P540" s="10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106"/>
      <c r="AC540" s="6"/>
      <c r="AD540" s="106"/>
      <c r="AE540" s="6"/>
      <c r="AF540" s="106"/>
      <c r="AG540" s="6"/>
      <c r="AH540" s="106"/>
      <c r="AI540" s="107"/>
      <c r="AJ540" s="5"/>
    </row>
    <row r="541" spans="1:36" ht="12" customHeight="1">
      <c r="A541" s="99"/>
      <c r="B541" s="101"/>
      <c r="C541" s="99"/>
      <c r="D541" s="99"/>
      <c r="E541" s="102"/>
      <c r="F541" s="101"/>
      <c r="G541" s="101"/>
      <c r="H541" s="101"/>
      <c r="I541" s="101"/>
      <c r="J541" s="106"/>
      <c r="K541" s="106"/>
      <c r="L541" s="106"/>
      <c r="M541" s="106"/>
      <c r="N541" s="106"/>
      <c r="O541" s="106"/>
      <c r="P541" s="10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106"/>
      <c r="AC541" s="6"/>
      <c r="AD541" s="106"/>
      <c r="AE541" s="6"/>
      <c r="AF541" s="106"/>
      <c r="AG541" s="6"/>
      <c r="AH541" s="106"/>
      <c r="AI541" s="107"/>
      <c r="AJ541" s="5"/>
    </row>
    <row r="542" spans="1:36" ht="12" customHeight="1">
      <c r="A542" s="99"/>
      <c r="B542" s="101"/>
      <c r="C542" s="99"/>
      <c r="D542" s="99"/>
      <c r="E542" s="102"/>
      <c r="F542" s="101"/>
      <c r="G542" s="101"/>
      <c r="H542" s="101"/>
      <c r="I542" s="101"/>
      <c r="J542" s="106"/>
      <c r="K542" s="106"/>
      <c r="L542" s="106"/>
      <c r="M542" s="106"/>
      <c r="N542" s="106"/>
      <c r="O542" s="106"/>
      <c r="P542" s="10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106"/>
      <c r="AC542" s="6"/>
      <c r="AD542" s="106"/>
      <c r="AE542" s="6"/>
      <c r="AF542" s="106"/>
      <c r="AG542" s="6"/>
      <c r="AH542" s="106"/>
      <c r="AI542" s="107"/>
      <c r="AJ542" s="5"/>
    </row>
    <row r="543" spans="1:36" ht="12" customHeight="1">
      <c r="A543" s="99"/>
      <c r="B543" s="101"/>
      <c r="C543" s="99"/>
      <c r="D543" s="99"/>
      <c r="E543" s="102"/>
      <c r="F543" s="101"/>
      <c r="G543" s="101"/>
      <c r="H543" s="101"/>
      <c r="I543" s="101"/>
      <c r="J543" s="106"/>
      <c r="K543" s="106"/>
      <c r="L543" s="106"/>
      <c r="M543" s="106"/>
      <c r="N543" s="106"/>
      <c r="O543" s="106"/>
      <c r="P543" s="10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106"/>
      <c r="AC543" s="6"/>
      <c r="AD543" s="106"/>
      <c r="AE543" s="6"/>
      <c r="AF543" s="106"/>
      <c r="AG543" s="6"/>
      <c r="AH543" s="106"/>
      <c r="AI543" s="107"/>
      <c r="AJ543" s="5"/>
    </row>
    <row r="544" spans="1:36" ht="12" customHeight="1">
      <c r="A544" s="99"/>
      <c r="B544" s="101"/>
      <c r="C544" s="99"/>
      <c r="D544" s="99"/>
      <c r="E544" s="102"/>
      <c r="F544" s="101"/>
      <c r="G544" s="101"/>
      <c r="H544" s="101"/>
      <c r="I544" s="101"/>
      <c r="J544" s="106"/>
      <c r="K544" s="106"/>
      <c r="L544" s="106"/>
      <c r="M544" s="106"/>
      <c r="N544" s="106"/>
      <c r="O544" s="106"/>
      <c r="P544" s="10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106"/>
      <c r="AC544" s="6"/>
      <c r="AD544" s="106"/>
      <c r="AE544" s="6"/>
      <c r="AF544" s="106"/>
      <c r="AG544" s="6"/>
      <c r="AH544" s="106"/>
      <c r="AI544" s="107"/>
      <c r="AJ544" s="5"/>
    </row>
    <row r="545" spans="1:36" ht="12" customHeight="1">
      <c r="A545" s="99"/>
      <c r="B545" s="101"/>
      <c r="C545" s="99"/>
      <c r="D545" s="99"/>
      <c r="E545" s="102"/>
      <c r="F545" s="101"/>
      <c r="G545" s="101"/>
      <c r="H545" s="101"/>
      <c r="I545" s="101"/>
      <c r="J545" s="106"/>
      <c r="K545" s="106"/>
      <c r="L545" s="106"/>
      <c r="M545" s="106"/>
      <c r="N545" s="106"/>
      <c r="O545" s="106"/>
      <c r="P545" s="10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106"/>
      <c r="AC545" s="6"/>
      <c r="AD545" s="106"/>
      <c r="AE545" s="6"/>
      <c r="AF545" s="106"/>
      <c r="AG545" s="6"/>
      <c r="AH545" s="106"/>
      <c r="AI545" s="107"/>
      <c r="AJ545" s="5"/>
    </row>
    <row r="546" spans="1:36" ht="12" customHeight="1">
      <c r="A546" s="99"/>
      <c r="B546" s="101"/>
      <c r="C546" s="99"/>
      <c r="D546" s="99"/>
      <c r="E546" s="102"/>
      <c r="F546" s="101"/>
      <c r="G546" s="101"/>
      <c r="H546" s="101"/>
      <c r="I546" s="101"/>
      <c r="J546" s="106"/>
      <c r="K546" s="106"/>
      <c r="L546" s="106"/>
      <c r="M546" s="106"/>
      <c r="N546" s="106"/>
      <c r="O546" s="106"/>
      <c r="P546" s="10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106"/>
      <c r="AC546" s="6"/>
      <c r="AD546" s="106"/>
      <c r="AE546" s="6"/>
      <c r="AF546" s="106"/>
      <c r="AG546" s="6"/>
      <c r="AH546" s="106"/>
      <c r="AI546" s="107"/>
      <c r="AJ546" s="5"/>
    </row>
    <row r="547" spans="1:36" ht="12" customHeight="1">
      <c r="A547" s="99"/>
      <c r="B547" s="101"/>
      <c r="C547" s="99"/>
      <c r="D547" s="99"/>
      <c r="E547" s="102"/>
      <c r="F547" s="101"/>
      <c r="G547" s="101"/>
      <c r="H547" s="101"/>
      <c r="I547" s="101"/>
      <c r="J547" s="106"/>
      <c r="K547" s="106"/>
      <c r="L547" s="106"/>
      <c r="M547" s="106"/>
      <c r="N547" s="106"/>
      <c r="O547" s="106"/>
      <c r="P547" s="10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106"/>
      <c r="AC547" s="6"/>
      <c r="AD547" s="106"/>
      <c r="AE547" s="6"/>
      <c r="AF547" s="106"/>
      <c r="AG547" s="6"/>
      <c r="AH547" s="106"/>
      <c r="AI547" s="107"/>
      <c r="AJ547" s="5"/>
    </row>
    <row r="548" spans="1:36" ht="12" customHeight="1">
      <c r="A548" s="99"/>
      <c r="B548" s="101"/>
      <c r="C548" s="99"/>
      <c r="D548" s="99"/>
      <c r="E548" s="102"/>
      <c r="F548" s="101"/>
      <c r="G548" s="101"/>
      <c r="H548" s="101"/>
      <c r="I548" s="101"/>
      <c r="J548" s="106"/>
      <c r="K548" s="106"/>
      <c r="L548" s="106"/>
      <c r="M548" s="106"/>
      <c r="N548" s="106"/>
      <c r="O548" s="106"/>
      <c r="P548" s="10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106"/>
      <c r="AC548" s="6"/>
      <c r="AD548" s="106"/>
      <c r="AE548" s="6"/>
      <c r="AF548" s="106"/>
      <c r="AG548" s="6"/>
      <c r="AH548" s="106"/>
      <c r="AI548" s="107"/>
      <c r="AJ548" s="5"/>
    </row>
    <row r="549" spans="1:36" ht="12" customHeight="1">
      <c r="A549" s="99"/>
      <c r="B549" s="101"/>
      <c r="C549" s="99"/>
      <c r="D549" s="99"/>
      <c r="E549" s="102"/>
      <c r="F549" s="101"/>
      <c r="G549" s="101"/>
      <c r="H549" s="101"/>
      <c r="I549" s="101"/>
      <c r="J549" s="106"/>
      <c r="K549" s="106"/>
      <c r="L549" s="106"/>
      <c r="M549" s="106"/>
      <c r="N549" s="106"/>
      <c r="O549" s="106"/>
      <c r="P549" s="10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106"/>
      <c r="AC549" s="6"/>
      <c r="AD549" s="106"/>
      <c r="AE549" s="6"/>
      <c r="AF549" s="106"/>
      <c r="AG549" s="6"/>
      <c r="AH549" s="106"/>
      <c r="AI549" s="107"/>
      <c r="AJ549" s="5"/>
    </row>
    <row r="550" spans="1:36" ht="12" customHeight="1">
      <c r="A550" s="99"/>
      <c r="B550" s="101"/>
      <c r="C550" s="99"/>
      <c r="D550" s="99"/>
      <c r="E550" s="102"/>
      <c r="F550" s="101"/>
      <c r="G550" s="101"/>
      <c r="H550" s="101"/>
      <c r="I550" s="101"/>
      <c r="J550" s="106"/>
      <c r="K550" s="106"/>
      <c r="L550" s="106"/>
      <c r="M550" s="106"/>
      <c r="N550" s="106"/>
      <c r="O550" s="106"/>
      <c r="P550" s="10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106"/>
      <c r="AC550" s="6"/>
      <c r="AD550" s="106"/>
      <c r="AE550" s="6"/>
      <c r="AF550" s="106"/>
      <c r="AG550" s="6"/>
      <c r="AH550" s="106"/>
      <c r="AI550" s="107"/>
      <c r="AJ550" s="5"/>
    </row>
    <row r="551" spans="1:36" ht="12" customHeight="1">
      <c r="A551" s="99"/>
      <c r="B551" s="101"/>
      <c r="C551" s="99"/>
      <c r="D551" s="99"/>
      <c r="E551" s="102"/>
      <c r="F551" s="101"/>
      <c r="G551" s="101"/>
      <c r="H551" s="101"/>
      <c r="I551" s="101"/>
      <c r="J551" s="106"/>
      <c r="K551" s="106"/>
      <c r="L551" s="106"/>
      <c r="M551" s="106"/>
      <c r="N551" s="106"/>
      <c r="O551" s="106"/>
      <c r="P551" s="10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106"/>
      <c r="AC551" s="6"/>
      <c r="AD551" s="106"/>
      <c r="AE551" s="6"/>
      <c r="AF551" s="106"/>
      <c r="AG551" s="6"/>
      <c r="AH551" s="106"/>
      <c r="AI551" s="107"/>
      <c r="AJ551" s="5"/>
    </row>
    <row r="552" spans="1:36" ht="12" customHeight="1">
      <c r="A552" s="99"/>
      <c r="B552" s="101"/>
      <c r="C552" s="99"/>
      <c r="D552" s="99"/>
      <c r="E552" s="102"/>
      <c r="F552" s="101"/>
      <c r="G552" s="101"/>
      <c r="H552" s="101"/>
      <c r="I552" s="101"/>
      <c r="J552" s="106"/>
      <c r="K552" s="106"/>
      <c r="L552" s="106"/>
      <c r="M552" s="106"/>
      <c r="N552" s="106"/>
      <c r="O552" s="106"/>
      <c r="P552" s="10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106"/>
      <c r="AC552" s="6"/>
      <c r="AD552" s="106"/>
      <c r="AE552" s="6"/>
      <c r="AF552" s="106"/>
      <c r="AG552" s="6"/>
      <c r="AH552" s="106"/>
      <c r="AI552" s="107"/>
      <c r="AJ552" s="5"/>
    </row>
    <row r="553" spans="1:36" ht="12" customHeight="1">
      <c r="A553" s="99"/>
      <c r="B553" s="101"/>
      <c r="C553" s="99"/>
      <c r="D553" s="99"/>
      <c r="E553" s="102"/>
      <c r="F553" s="101"/>
      <c r="G553" s="101"/>
      <c r="H553" s="101"/>
      <c r="I553" s="101"/>
      <c r="J553" s="106"/>
      <c r="K553" s="106"/>
      <c r="L553" s="106"/>
      <c r="M553" s="106"/>
      <c r="N553" s="106"/>
      <c r="O553" s="106"/>
      <c r="P553" s="10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106"/>
      <c r="AC553" s="6"/>
      <c r="AD553" s="106"/>
      <c r="AE553" s="6"/>
      <c r="AF553" s="106"/>
      <c r="AG553" s="6"/>
      <c r="AH553" s="106"/>
      <c r="AI553" s="107"/>
      <c r="AJ553" s="5"/>
    </row>
    <row r="554" spans="1:36" ht="12" customHeight="1">
      <c r="A554" s="99"/>
      <c r="B554" s="101"/>
      <c r="C554" s="99"/>
      <c r="D554" s="99"/>
      <c r="E554" s="102"/>
      <c r="F554" s="101"/>
      <c r="G554" s="101"/>
      <c r="H554" s="101"/>
      <c r="I554" s="101"/>
      <c r="J554" s="106"/>
      <c r="K554" s="106"/>
      <c r="L554" s="106"/>
      <c r="M554" s="106"/>
      <c r="N554" s="106"/>
      <c r="O554" s="106"/>
      <c r="P554" s="10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106"/>
      <c r="AC554" s="6"/>
      <c r="AD554" s="106"/>
      <c r="AE554" s="6"/>
      <c r="AF554" s="106"/>
      <c r="AG554" s="6"/>
      <c r="AH554" s="106"/>
      <c r="AI554" s="107"/>
      <c r="AJ554" s="5"/>
    </row>
    <row r="555" spans="1:36" ht="12" customHeight="1">
      <c r="A555" s="99"/>
      <c r="B555" s="101"/>
      <c r="C555" s="99"/>
      <c r="D555" s="99"/>
      <c r="E555" s="102"/>
      <c r="F555" s="101"/>
      <c r="G555" s="101"/>
      <c r="H555" s="101"/>
      <c r="I555" s="101"/>
      <c r="J555" s="106"/>
      <c r="K555" s="106"/>
      <c r="L555" s="106"/>
      <c r="M555" s="106"/>
      <c r="N555" s="106"/>
      <c r="O555" s="106"/>
      <c r="P555" s="10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106"/>
      <c r="AC555" s="6"/>
      <c r="AD555" s="106"/>
      <c r="AE555" s="6"/>
      <c r="AF555" s="106"/>
      <c r="AG555" s="6"/>
      <c r="AH555" s="106"/>
      <c r="AI555" s="107"/>
      <c r="AJ555" s="5"/>
    </row>
    <row r="556" spans="1:36" ht="12" customHeight="1">
      <c r="A556" s="99"/>
      <c r="B556" s="101"/>
      <c r="C556" s="99"/>
      <c r="D556" s="99"/>
      <c r="E556" s="102"/>
      <c r="F556" s="101"/>
      <c r="G556" s="101"/>
      <c r="H556" s="101"/>
      <c r="I556" s="101"/>
      <c r="J556" s="106"/>
      <c r="K556" s="106"/>
      <c r="L556" s="106"/>
      <c r="M556" s="106"/>
      <c r="N556" s="106"/>
      <c r="O556" s="106"/>
      <c r="P556" s="10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106"/>
      <c r="AC556" s="6"/>
      <c r="AD556" s="106"/>
      <c r="AE556" s="6"/>
      <c r="AF556" s="106"/>
      <c r="AG556" s="6"/>
      <c r="AH556" s="106"/>
      <c r="AI556" s="107"/>
      <c r="AJ556" s="5"/>
    </row>
    <row r="557" spans="1:36" ht="12" customHeight="1">
      <c r="A557" s="99"/>
      <c r="B557" s="101"/>
      <c r="C557" s="99"/>
      <c r="D557" s="99"/>
      <c r="E557" s="102"/>
      <c r="F557" s="101"/>
      <c r="G557" s="101"/>
      <c r="H557" s="101"/>
      <c r="I557" s="101"/>
      <c r="J557" s="106"/>
      <c r="K557" s="106"/>
      <c r="L557" s="106"/>
      <c r="M557" s="106"/>
      <c r="N557" s="106"/>
      <c r="O557" s="106"/>
      <c r="P557" s="10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106"/>
      <c r="AC557" s="6"/>
      <c r="AD557" s="106"/>
      <c r="AE557" s="6"/>
      <c r="AF557" s="106"/>
      <c r="AG557" s="6"/>
      <c r="AH557" s="106"/>
      <c r="AI557" s="107"/>
      <c r="AJ557" s="5"/>
    </row>
    <row r="558" spans="1:36" ht="12" customHeight="1">
      <c r="A558" s="99"/>
      <c r="B558" s="101"/>
      <c r="C558" s="99"/>
      <c r="D558" s="99"/>
      <c r="E558" s="102"/>
      <c r="F558" s="101"/>
      <c r="G558" s="101"/>
      <c r="H558" s="101"/>
      <c r="I558" s="101"/>
      <c r="J558" s="106"/>
      <c r="K558" s="106"/>
      <c r="L558" s="106"/>
      <c r="M558" s="106"/>
      <c r="N558" s="106"/>
      <c r="O558" s="106"/>
      <c r="P558" s="10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106"/>
      <c r="AC558" s="6"/>
      <c r="AD558" s="106"/>
      <c r="AE558" s="6"/>
      <c r="AF558" s="106"/>
      <c r="AG558" s="6"/>
      <c r="AH558" s="106"/>
      <c r="AI558" s="107"/>
      <c r="AJ558" s="5"/>
    </row>
    <row r="559" spans="1:36" ht="12" customHeight="1">
      <c r="A559" s="99"/>
      <c r="B559" s="101"/>
      <c r="C559" s="99"/>
      <c r="D559" s="99"/>
      <c r="E559" s="102"/>
      <c r="F559" s="101"/>
      <c r="G559" s="101"/>
      <c r="H559" s="101"/>
      <c r="I559" s="101"/>
      <c r="J559" s="106"/>
      <c r="K559" s="106"/>
      <c r="L559" s="106"/>
      <c r="M559" s="106"/>
      <c r="N559" s="106"/>
      <c r="O559" s="106"/>
      <c r="P559" s="10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106"/>
      <c r="AC559" s="6"/>
      <c r="AD559" s="106"/>
      <c r="AE559" s="6"/>
      <c r="AF559" s="106"/>
      <c r="AG559" s="6"/>
      <c r="AH559" s="106"/>
      <c r="AI559" s="107"/>
      <c r="AJ559" s="5"/>
    </row>
    <row r="560" spans="1:36" ht="12" customHeight="1">
      <c r="A560" s="99"/>
      <c r="B560" s="101"/>
      <c r="C560" s="99"/>
      <c r="D560" s="99"/>
      <c r="E560" s="102"/>
      <c r="F560" s="101"/>
      <c r="G560" s="101"/>
      <c r="H560" s="101"/>
      <c r="I560" s="101"/>
      <c r="J560" s="106"/>
      <c r="K560" s="106"/>
      <c r="L560" s="106"/>
      <c r="M560" s="106"/>
      <c r="N560" s="106"/>
      <c r="O560" s="106"/>
      <c r="P560" s="10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106"/>
      <c r="AC560" s="6"/>
      <c r="AD560" s="106"/>
      <c r="AE560" s="6"/>
      <c r="AF560" s="106"/>
      <c r="AG560" s="6"/>
      <c r="AH560" s="106"/>
      <c r="AI560" s="107"/>
      <c r="AJ560" s="5"/>
    </row>
    <row r="561" spans="1:36" ht="12" customHeight="1">
      <c r="A561" s="99"/>
      <c r="B561" s="101"/>
      <c r="C561" s="99"/>
      <c r="D561" s="99"/>
      <c r="E561" s="102"/>
      <c r="F561" s="101"/>
      <c r="G561" s="101"/>
      <c r="H561" s="101"/>
      <c r="I561" s="101"/>
      <c r="J561" s="106"/>
      <c r="K561" s="106"/>
      <c r="L561" s="106"/>
      <c r="M561" s="106"/>
      <c r="N561" s="106"/>
      <c r="O561" s="106"/>
      <c r="P561" s="10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106"/>
      <c r="AC561" s="6"/>
      <c r="AD561" s="106"/>
      <c r="AE561" s="6"/>
      <c r="AF561" s="106"/>
      <c r="AG561" s="6"/>
      <c r="AH561" s="106"/>
      <c r="AI561" s="107"/>
      <c r="AJ561" s="5"/>
    </row>
    <row r="562" spans="1:36" ht="12" customHeight="1">
      <c r="A562" s="99"/>
      <c r="B562" s="101"/>
      <c r="C562" s="99"/>
      <c r="D562" s="99"/>
      <c r="E562" s="102"/>
      <c r="F562" s="101"/>
      <c r="G562" s="101"/>
      <c r="H562" s="101"/>
      <c r="I562" s="101"/>
      <c r="J562" s="106"/>
      <c r="K562" s="106"/>
      <c r="L562" s="106"/>
      <c r="M562" s="106"/>
      <c r="N562" s="106"/>
      <c r="O562" s="106"/>
      <c r="P562" s="10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106"/>
      <c r="AC562" s="6"/>
      <c r="AD562" s="106"/>
      <c r="AE562" s="6"/>
      <c r="AF562" s="106"/>
      <c r="AG562" s="6"/>
      <c r="AH562" s="106"/>
      <c r="AI562" s="107"/>
      <c r="AJ562" s="5"/>
    </row>
    <row r="563" spans="1:36" ht="12" customHeight="1">
      <c r="A563" s="99"/>
      <c r="B563" s="101"/>
      <c r="C563" s="99"/>
      <c r="D563" s="99"/>
      <c r="E563" s="102"/>
      <c r="F563" s="101"/>
      <c r="G563" s="101"/>
      <c r="H563" s="101"/>
      <c r="I563" s="101"/>
      <c r="J563" s="106"/>
      <c r="K563" s="106"/>
      <c r="L563" s="106"/>
      <c r="M563" s="106"/>
      <c r="N563" s="106"/>
      <c r="O563" s="106"/>
      <c r="P563" s="10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106"/>
      <c r="AC563" s="6"/>
      <c r="AD563" s="106"/>
      <c r="AE563" s="6"/>
      <c r="AF563" s="106"/>
      <c r="AG563" s="6"/>
      <c r="AH563" s="106"/>
      <c r="AI563" s="107"/>
      <c r="AJ563" s="5"/>
    </row>
    <row r="564" spans="1:36" ht="12" customHeight="1">
      <c r="A564" s="99"/>
      <c r="B564" s="101"/>
      <c r="C564" s="99"/>
      <c r="D564" s="99"/>
      <c r="E564" s="102"/>
      <c r="F564" s="101"/>
      <c r="G564" s="101"/>
      <c r="H564" s="101"/>
      <c r="I564" s="101"/>
      <c r="J564" s="106"/>
      <c r="K564" s="106"/>
      <c r="L564" s="106"/>
      <c r="M564" s="106"/>
      <c r="N564" s="106"/>
      <c r="O564" s="106"/>
      <c r="P564" s="10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106"/>
      <c r="AC564" s="6"/>
      <c r="AD564" s="106"/>
      <c r="AE564" s="6"/>
      <c r="AF564" s="106"/>
      <c r="AG564" s="6"/>
      <c r="AH564" s="106"/>
      <c r="AI564" s="107"/>
      <c r="AJ564" s="5"/>
    </row>
    <row r="565" spans="1:36" ht="12" customHeight="1">
      <c r="A565" s="99"/>
      <c r="B565" s="101"/>
      <c r="C565" s="99"/>
      <c r="D565" s="99"/>
      <c r="E565" s="102"/>
      <c r="F565" s="101"/>
      <c r="G565" s="101"/>
      <c r="H565" s="101"/>
      <c r="I565" s="101"/>
      <c r="J565" s="106"/>
      <c r="K565" s="106"/>
      <c r="L565" s="106"/>
      <c r="M565" s="106"/>
      <c r="N565" s="106"/>
      <c r="O565" s="106"/>
      <c r="P565" s="10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106"/>
      <c r="AC565" s="6"/>
      <c r="AD565" s="106"/>
      <c r="AE565" s="6"/>
      <c r="AF565" s="106"/>
      <c r="AG565" s="6"/>
      <c r="AH565" s="106"/>
      <c r="AI565" s="107"/>
      <c r="AJ565" s="5"/>
    </row>
    <row r="566" spans="1:36" ht="12" customHeight="1">
      <c r="A566" s="99"/>
      <c r="B566" s="101"/>
      <c r="C566" s="99"/>
      <c r="D566" s="99"/>
      <c r="E566" s="102"/>
      <c r="F566" s="101"/>
      <c r="G566" s="101"/>
      <c r="H566" s="101"/>
      <c r="I566" s="101"/>
      <c r="J566" s="106"/>
      <c r="K566" s="106"/>
      <c r="L566" s="106"/>
      <c r="M566" s="106"/>
      <c r="N566" s="106"/>
      <c r="O566" s="106"/>
      <c r="P566" s="10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106"/>
      <c r="AC566" s="6"/>
      <c r="AD566" s="106"/>
      <c r="AE566" s="6"/>
      <c r="AF566" s="106"/>
      <c r="AG566" s="6"/>
      <c r="AH566" s="106"/>
      <c r="AI566" s="107"/>
      <c r="AJ566" s="5"/>
    </row>
    <row r="567" spans="1:36" ht="12" customHeight="1">
      <c r="A567" s="99"/>
      <c r="B567" s="101"/>
      <c r="C567" s="99"/>
      <c r="D567" s="99"/>
      <c r="E567" s="102"/>
      <c r="F567" s="101"/>
      <c r="G567" s="101"/>
      <c r="H567" s="101"/>
      <c r="I567" s="101"/>
      <c r="J567" s="106"/>
      <c r="K567" s="106"/>
      <c r="L567" s="106"/>
      <c r="M567" s="106"/>
      <c r="N567" s="106"/>
      <c r="O567" s="106"/>
      <c r="P567" s="10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106"/>
      <c r="AC567" s="6"/>
      <c r="AD567" s="106"/>
      <c r="AE567" s="6"/>
      <c r="AF567" s="106"/>
      <c r="AG567" s="6"/>
      <c r="AH567" s="106"/>
      <c r="AI567" s="107"/>
      <c r="AJ567" s="5"/>
    </row>
    <row r="568" spans="1:36" ht="12" customHeight="1">
      <c r="A568" s="99"/>
      <c r="B568" s="101"/>
      <c r="C568" s="99"/>
      <c r="D568" s="99"/>
      <c r="E568" s="102"/>
      <c r="F568" s="101"/>
      <c r="G568" s="101"/>
      <c r="H568" s="101"/>
      <c r="I568" s="101"/>
      <c r="J568" s="106"/>
      <c r="K568" s="106"/>
      <c r="L568" s="106"/>
      <c r="M568" s="106"/>
      <c r="N568" s="106"/>
      <c r="O568" s="106"/>
      <c r="P568" s="10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106"/>
      <c r="AC568" s="6"/>
      <c r="AD568" s="106"/>
      <c r="AE568" s="6"/>
      <c r="AF568" s="106"/>
      <c r="AG568" s="6"/>
      <c r="AH568" s="106"/>
      <c r="AI568" s="107"/>
      <c r="AJ568" s="5"/>
    </row>
    <row r="569" spans="1:36" ht="12" customHeight="1">
      <c r="A569" s="99"/>
      <c r="B569" s="101"/>
      <c r="C569" s="99"/>
      <c r="D569" s="99"/>
      <c r="E569" s="102"/>
      <c r="F569" s="101"/>
      <c r="G569" s="101"/>
      <c r="H569" s="101"/>
      <c r="I569" s="101"/>
      <c r="J569" s="106"/>
      <c r="K569" s="106"/>
      <c r="L569" s="106"/>
      <c r="M569" s="106"/>
      <c r="N569" s="106"/>
      <c r="O569" s="106"/>
      <c r="P569" s="10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106"/>
      <c r="AC569" s="6"/>
      <c r="AD569" s="106"/>
      <c r="AE569" s="6"/>
      <c r="AF569" s="106"/>
      <c r="AG569" s="6"/>
      <c r="AH569" s="106"/>
      <c r="AI569" s="107"/>
      <c r="AJ569" s="5"/>
    </row>
    <row r="570" spans="1:36" ht="12" customHeight="1">
      <c r="A570" s="99"/>
      <c r="B570" s="101"/>
      <c r="C570" s="99"/>
      <c r="D570" s="99"/>
      <c r="E570" s="102"/>
      <c r="F570" s="101"/>
      <c r="G570" s="101"/>
      <c r="H570" s="101"/>
      <c r="I570" s="101"/>
      <c r="J570" s="106"/>
      <c r="K570" s="106"/>
      <c r="L570" s="106"/>
      <c r="M570" s="106"/>
      <c r="N570" s="106"/>
      <c r="O570" s="106"/>
      <c r="P570" s="10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106"/>
      <c r="AC570" s="6"/>
      <c r="AD570" s="106"/>
      <c r="AE570" s="6"/>
      <c r="AF570" s="106"/>
      <c r="AG570" s="6"/>
      <c r="AH570" s="106"/>
      <c r="AI570" s="107"/>
      <c r="AJ570" s="5"/>
    </row>
    <row r="571" spans="1:36" ht="12" customHeight="1">
      <c r="A571" s="99"/>
      <c r="B571" s="101"/>
      <c r="C571" s="99"/>
      <c r="D571" s="99"/>
      <c r="E571" s="102"/>
      <c r="F571" s="101"/>
      <c r="G571" s="101"/>
      <c r="H571" s="101"/>
      <c r="I571" s="101"/>
      <c r="J571" s="106"/>
      <c r="K571" s="106"/>
      <c r="L571" s="106"/>
      <c r="M571" s="106"/>
      <c r="N571" s="106"/>
      <c r="O571" s="106"/>
      <c r="P571" s="10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106"/>
      <c r="AC571" s="6"/>
      <c r="AD571" s="106"/>
      <c r="AE571" s="6"/>
      <c r="AF571" s="106"/>
      <c r="AG571" s="6"/>
      <c r="AH571" s="106"/>
      <c r="AI571" s="107"/>
      <c r="AJ571" s="5"/>
    </row>
    <row r="572" spans="1:36" ht="12" customHeight="1">
      <c r="A572" s="99"/>
      <c r="B572" s="101"/>
      <c r="C572" s="99"/>
      <c r="D572" s="99"/>
      <c r="E572" s="102"/>
      <c r="F572" s="101"/>
      <c r="G572" s="101"/>
      <c r="H572" s="101"/>
      <c r="I572" s="101"/>
      <c r="J572" s="106"/>
      <c r="K572" s="106"/>
      <c r="L572" s="106"/>
      <c r="M572" s="106"/>
      <c r="N572" s="106"/>
      <c r="O572" s="106"/>
      <c r="P572" s="10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106"/>
      <c r="AC572" s="6"/>
      <c r="AD572" s="106"/>
      <c r="AE572" s="6"/>
      <c r="AF572" s="106"/>
      <c r="AG572" s="6"/>
      <c r="AH572" s="106"/>
      <c r="AI572" s="107"/>
      <c r="AJ572" s="5"/>
    </row>
    <row r="573" spans="1:36" ht="12" customHeight="1">
      <c r="A573" s="99"/>
      <c r="B573" s="101"/>
      <c r="C573" s="99"/>
      <c r="D573" s="99"/>
      <c r="E573" s="102"/>
      <c r="F573" s="101"/>
      <c r="G573" s="101"/>
      <c r="H573" s="101"/>
      <c r="I573" s="101"/>
      <c r="J573" s="106"/>
      <c r="K573" s="106"/>
      <c r="L573" s="106"/>
      <c r="M573" s="106"/>
      <c r="N573" s="106"/>
      <c r="O573" s="106"/>
      <c r="P573" s="10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106"/>
      <c r="AC573" s="6"/>
      <c r="AD573" s="106"/>
      <c r="AE573" s="6"/>
      <c r="AF573" s="106"/>
      <c r="AG573" s="6"/>
      <c r="AH573" s="106"/>
      <c r="AI573" s="107"/>
      <c r="AJ573" s="5"/>
    </row>
    <row r="574" spans="1:36" ht="12" customHeight="1">
      <c r="A574" s="99"/>
      <c r="B574" s="101"/>
      <c r="C574" s="99"/>
      <c r="D574" s="99"/>
      <c r="E574" s="102"/>
      <c r="F574" s="101"/>
      <c r="G574" s="101"/>
      <c r="H574" s="101"/>
      <c r="I574" s="101"/>
      <c r="J574" s="106"/>
      <c r="K574" s="106"/>
      <c r="L574" s="106"/>
      <c r="M574" s="106"/>
      <c r="N574" s="106"/>
      <c r="O574" s="106"/>
      <c r="P574" s="10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106"/>
      <c r="AC574" s="6"/>
      <c r="AD574" s="106"/>
      <c r="AE574" s="6"/>
      <c r="AF574" s="106"/>
      <c r="AG574" s="6"/>
      <c r="AH574" s="106"/>
      <c r="AI574" s="107"/>
      <c r="AJ574" s="5"/>
    </row>
    <row r="575" spans="1:36" ht="12" customHeight="1">
      <c r="A575" s="99"/>
      <c r="B575" s="101"/>
      <c r="C575" s="99"/>
      <c r="D575" s="99"/>
      <c r="E575" s="102"/>
      <c r="F575" s="101"/>
      <c r="G575" s="101"/>
      <c r="H575" s="101"/>
      <c r="I575" s="101"/>
      <c r="J575" s="106"/>
      <c r="K575" s="106"/>
      <c r="L575" s="106"/>
      <c r="M575" s="106"/>
      <c r="N575" s="106"/>
      <c r="O575" s="106"/>
      <c r="P575" s="10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106"/>
      <c r="AC575" s="6"/>
      <c r="AD575" s="106"/>
      <c r="AE575" s="6"/>
      <c r="AF575" s="106"/>
      <c r="AG575" s="6"/>
      <c r="AH575" s="106"/>
      <c r="AI575" s="107"/>
      <c r="AJ575" s="5"/>
    </row>
    <row r="576" spans="1:36" ht="12" customHeight="1">
      <c r="A576" s="99"/>
      <c r="B576" s="101"/>
      <c r="C576" s="99"/>
      <c r="D576" s="99"/>
      <c r="E576" s="102"/>
      <c r="F576" s="101"/>
      <c r="G576" s="101"/>
      <c r="H576" s="101"/>
      <c r="I576" s="101"/>
      <c r="J576" s="106"/>
      <c r="K576" s="106"/>
      <c r="L576" s="106"/>
      <c r="M576" s="106"/>
      <c r="N576" s="106"/>
      <c r="O576" s="106"/>
      <c r="P576" s="10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106"/>
      <c r="AC576" s="6"/>
      <c r="AD576" s="106"/>
      <c r="AE576" s="6"/>
      <c r="AF576" s="106"/>
      <c r="AG576" s="6"/>
      <c r="AH576" s="106"/>
      <c r="AI576" s="107"/>
      <c r="AJ576" s="5"/>
    </row>
    <row r="577" spans="1:36" ht="12" customHeight="1">
      <c r="A577" s="99"/>
      <c r="B577" s="101"/>
      <c r="C577" s="99"/>
      <c r="D577" s="99"/>
      <c r="E577" s="102"/>
      <c r="F577" s="101"/>
      <c r="G577" s="101"/>
      <c r="H577" s="101"/>
      <c r="I577" s="101"/>
      <c r="J577" s="106"/>
      <c r="K577" s="106"/>
      <c r="L577" s="106"/>
      <c r="M577" s="106"/>
      <c r="N577" s="106"/>
      <c r="O577" s="106"/>
      <c r="P577" s="10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106"/>
      <c r="AC577" s="6"/>
      <c r="AD577" s="106"/>
      <c r="AE577" s="6"/>
      <c r="AF577" s="106"/>
      <c r="AG577" s="6"/>
      <c r="AH577" s="106"/>
      <c r="AI577" s="107"/>
      <c r="AJ577" s="5"/>
    </row>
    <row r="578" spans="1:36" ht="12" customHeight="1">
      <c r="A578" s="99"/>
      <c r="B578" s="101"/>
      <c r="C578" s="99"/>
      <c r="D578" s="99"/>
      <c r="E578" s="102"/>
      <c r="F578" s="101"/>
      <c r="G578" s="101"/>
      <c r="H578" s="101"/>
      <c r="I578" s="101"/>
      <c r="J578" s="106"/>
      <c r="K578" s="106"/>
      <c r="L578" s="106"/>
      <c r="M578" s="106"/>
      <c r="N578" s="106"/>
      <c r="O578" s="106"/>
      <c r="P578" s="10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106"/>
      <c r="AC578" s="6"/>
      <c r="AD578" s="106"/>
      <c r="AE578" s="6"/>
      <c r="AF578" s="106"/>
      <c r="AG578" s="6"/>
      <c r="AH578" s="106"/>
      <c r="AI578" s="107"/>
      <c r="AJ578" s="5"/>
    </row>
    <row r="579" spans="1:36" ht="12" customHeight="1">
      <c r="A579" s="99"/>
      <c r="B579" s="101"/>
      <c r="C579" s="99"/>
      <c r="D579" s="99"/>
      <c r="E579" s="102"/>
      <c r="F579" s="101"/>
      <c r="G579" s="101"/>
      <c r="H579" s="101"/>
      <c r="I579" s="101"/>
      <c r="J579" s="106"/>
      <c r="K579" s="106"/>
      <c r="L579" s="106"/>
      <c r="M579" s="106"/>
      <c r="N579" s="106"/>
      <c r="O579" s="106"/>
      <c r="P579" s="10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106"/>
      <c r="AC579" s="6"/>
      <c r="AD579" s="106"/>
      <c r="AE579" s="6"/>
      <c r="AF579" s="106"/>
      <c r="AG579" s="6"/>
      <c r="AH579" s="106"/>
      <c r="AI579" s="107"/>
      <c r="AJ579" s="5"/>
    </row>
    <row r="580" spans="1:36" ht="12" customHeight="1">
      <c r="A580" s="99"/>
      <c r="B580" s="101"/>
      <c r="C580" s="99"/>
      <c r="D580" s="99"/>
      <c r="E580" s="102"/>
      <c r="F580" s="101"/>
      <c r="G580" s="101"/>
      <c r="H580" s="101"/>
      <c r="I580" s="101"/>
      <c r="J580" s="106"/>
      <c r="K580" s="106"/>
      <c r="L580" s="106"/>
      <c r="M580" s="106"/>
      <c r="N580" s="106"/>
      <c r="O580" s="106"/>
      <c r="P580" s="10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106"/>
      <c r="AC580" s="6"/>
      <c r="AD580" s="106"/>
      <c r="AE580" s="6"/>
      <c r="AF580" s="106"/>
      <c r="AG580" s="6"/>
      <c r="AH580" s="106"/>
      <c r="AI580" s="107"/>
      <c r="AJ580" s="5"/>
    </row>
    <row r="581" spans="1:36" ht="12" customHeight="1">
      <c r="A581" s="99"/>
      <c r="B581" s="101"/>
      <c r="C581" s="99"/>
      <c r="D581" s="99"/>
      <c r="E581" s="102"/>
      <c r="F581" s="101"/>
      <c r="G581" s="101"/>
      <c r="H581" s="101"/>
      <c r="I581" s="101"/>
      <c r="J581" s="106"/>
      <c r="K581" s="106"/>
      <c r="L581" s="106"/>
      <c r="M581" s="106"/>
      <c r="N581" s="106"/>
      <c r="O581" s="106"/>
      <c r="P581" s="10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106"/>
      <c r="AC581" s="6"/>
      <c r="AD581" s="106"/>
      <c r="AE581" s="6"/>
      <c r="AF581" s="106"/>
      <c r="AG581" s="6"/>
      <c r="AH581" s="106"/>
      <c r="AI581" s="107"/>
      <c r="AJ581" s="5"/>
    </row>
    <row r="582" spans="1:36" ht="12" customHeight="1">
      <c r="A582" s="99"/>
      <c r="B582" s="101"/>
      <c r="C582" s="99"/>
      <c r="D582" s="99"/>
      <c r="E582" s="102"/>
      <c r="F582" s="101"/>
      <c r="G582" s="101"/>
      <c r="H582" s="101"/>
      <c r="I582" s="101"/>
      <c r="J582" s="106"/>
      <c r="K582" s="106"/>
      <c r="L582" s="106"/>
      <c r="M582" s="106"/>
      <c r="N582" s="106"/>
      <c r="O582" s="106"/>
      <c r="P582" s="10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106"/>
      <c r="AC582" s="6"/>
      <c r="AD582" s="106"/>
      <c r="AE582" s="6"/>
      <c r="AF582" s="106"/>
      <c r="AG582" s="6"/>
      <c r="AH582" s="106"/>
      <c r="AI582" s="107"/>
      <c r="AJ582" s="5"/>
    </row>
    <row r="583" spans="1:36" ht="12" customHeight="1">
      <c r="A583" s="99"/>
      <c r="B583" s="101"/>
      <c r="C583" s="99"/>
      <c r="D583" s="99"/>
      <c r="E583" s="102"/>
      <c r="F583" s="101"/>
      <c r="G583" s="101"/>
      <c r="H583" s="101"/>
      <c r="I583" s="101"/>
      <c r="J583" s="106"/>
      <c r="K583" s="106"/>
      <c r="L583" s="106"/>
      <c r="M583" s="106"/>
      <c r="N583" s="106"/>
      <c r="O583" s="106"/>
      <c r="P583" s="10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106"/>
      <c r="AC583" s="6"/>
      <c r="AD583" s="106"/>
      <c r="AE583" s="6"/>
      <c r="AF583" s="106"/>
      <c r="AG583" s="6"/>
      <c r="AH583" s="106"/>
      <c r="AI583" s="107"/>
      <c r="AJ583" s="5"/>
    </row>
    <row r="584" spans="1:36" ht="12" customHeight="1">
      <c r="A584" s="99"/>
      <c r="B584" s="101"/>
      <c r="C584" s="99"/>
      <c r="D584" s="99"/>
      <c r="E584" s="102"/>
      <c r="F584" s="101"/>
      <c r="G584" s="101"/>
      <c r="H584" s="101"/>
      <c r="I584" s="101"/>
      <c r="J584" s="106"/>
      <c r="K584" s="106"/>
      <c r="L584" s="106"/>
      <c r="M584" s="106"/>
      <c r="N584" s="106"/>
      <c r="O584" s="106"/>
      <c r="P584" s="10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106"/>
      <c r="AC584" s="6"/>
      <c r="AD584" s="106"/>
      <c r="AE584" s="6"/>
      <c r="AF584" s="106"/>
      <c r="AG584" s="6"/>
      <c r="AH584" s="106"/>
      <c r="AI584" s="107"/>
      <c r="AJ584" s="5"/>
    </row>
    <row r="585" spans="1:36" ht="12" customHeight="1">
      <c r="A585" s="99"/>
      <c r="B585" s="101"/>
      <c r="C585" s="99"/>
      <c r="D585" s="99"/>
      <c r="E585" s="102"/>
      <c r="F585" s="101"/>
      <c r="G585" s="101"/>
      <c r="H585" s="101"/>
      <c r="I585" s="101"/>
      <c r="J585" s="106"/>
      <c r="K585" s="106"/>
      <c r="L585" s="106"/>
      <c r="M585" s="106"/>
      <c r="N585" s="106"/>
      <c r="O585" s="106"/>
      <c r="P585" s="10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106"/>
      <c r="AC585" s="6"/>
      <c r="AD585" s="106"/>
      <c r="AE585" s="6"/>
      <c r="AF585" s="106"/>
      <c r="AG585" s="6"/>
      <c r="AH585" s="106"/>
      <c r="AI585" s="107"/>
      <c r="AJ585" s="5"/>
    </row>
    <row r="586" spans="1:36" ht="12" customHeight="1">
      <c r="A586" s="99"/>
      <c r="B586" s="101"/>
      <c r="C586" s="99"/>
      <c r="D586" s="99"/>
      <c r="E586" s="102"/>
      <c r="F586" s="101"/>
      <c r="G586" s="101"/>
      <c r="H586" s="101"/>
      <c r="I586" s="101"/>
      <c r="J586" s="106"/>
      <c r="K586" s="106"/>
      <c r="L586" s="106"/>
      <c r="M586" s="106"/>
      <c r="N586" s="106"/>
      <c r="O586" s="106"/>
      <c r="P586" s="10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106"/>
      <c r="AC586" s="6"/>
      <c r="AD586" s="106"/>
      <c r="AE586" s="6"/>
      <c r="AF586" s="106"/>
      <c r="AG586" s="6"/>
      <c r="AH586" s="106"/>
      <c r="AI586" s="107"/>
      <c r="AJ586" s="5"/>
    </row>
    <row r="587" spans="1:36" ht="12" customHeight="1">
      <c r="A587" s="99"/>
      <c r="B587" s="101"/>
      <c r="C587" s="99"/>
      <c r="D587" s="99"/>
      <c r="E587" s="102"/>
      <c r="F587" s="101"/>
      <c r="G587" s="101"/>
      <c r="H587" s="101"/>
      <c r="I587" s="101"/>
      <c r="J587" s="106"/>
      <c r="K587" s="106"/>
      <c r="L587" s="106"/>
      <c r="M587" s="106"/>
      <c r="N587" s="106"/>
      <c r="O587" s="106"/>
      <c r="P587" s="10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106"/>
      <c r="AC587" s="6"/>
      <c r="AD587" s="106"/>
      <c r="AE587" s="6"/>
      <c r="AF587" s="106"/>
      <c r="AG587" s="6"/>
      <c r="AH587" s="106"/>
      <c r="AI587" s="107"/>
      <c r="AJ587" s="5"/>
    </row>
    <row r="588" spans="1:36" ht="12" customHeight="1">
      <c r="A588" s="99"/>
      <c r="B588" s="101"/>
      <c r="C588" s="99"/>
      <c r="D588" s="99"/>
      <c r="E588" s="102"/>
      <c r="F588" s="101"/>
      <c r="G588" s="101"/>
      <c r="H588" s="101"/>
      <c r="I588" s="101"/>
      <c r="J588" s="106"/>
      <c r="K588" s="106"/>
      <c r="L588" s="106"/>
      <c r="M588" s="106"/>
      <c r="N588" s="106"/>
      <c r="O588" s="106"/>
      <c r="P588" s="10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106"/>
      <c r="AC588" s="6"/>
      <c r="AD588" s="106"/>
      <c r="AE588" s="6"/>
      <c r="AF588" s="106"/>
      <c r="AG588" s="6"/>
      <c r="AH588" s="106"/>
      <c r="AI588" s="107"/>
      <c r="AJ588" s="5"/>
    </row>
    <row r="589" spans="1:36" ht="12" customHeight="1">
      <c r="A589" s="99"/>
      <c r="B589" s="101"/>
      <c r="C589" s="99"/>
      <c r="D589" s="99"/>
      <c r="E589" s="102"/>
      <c r="F589" s="101"/>
      <c r="G589" s="101"/>
      <c r="H589" s="101"/>
      <c r="I589" s="101"/>
      <c r="J589" s="106"/>
      <c r="K589" s="106"/>
      <c r="L589" s="106"/>
      <c r="M589" s="106"/>
      <c r="N589" s="106"/>
      <c r="O589" s="106"/>
      <c r="P589" s="10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106"/>
      <c r="AC589" s="6"/>
      <c r="AD589" s="106"/>
      <c r="AE589" s="6"/>
      <c r="AF589" s="106"/>
      <c r="AG589" s="6"/>
      <c r="AH589" s="106"/>
      <c r="AI589" s="107"/>
      <c r="AJ589" s="5"/>
    </row>
    <row r="590" spans="1:36" ht="12" customHeight="1">
      <c r="A590" s="99"/>
      <c r="B590" s="101"/>
      <c r="C590" s="99"/>
      <c r="D590" s="99"/>
      <c r="E590" s="102"/>
      <c r="F590" s="101"/>
      <c r="G590" s="101"/>
      <c r="H590" s="101"/>
      <c r="I590" s="101"/>
      <c r="J590" s="106"/>
      <c r="K590" s="106"/>
      <c r="L590" s="106"/>
      <c r="M590" s="106"/>
      <c r="N590" s="106"/>
      <c r="O590" s="106"/>
      <c r="P590" s="10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106"/>
      <c r="AC590" s="6"/>
      <c r="AD590" s="106"/>
      <c r="AE590" s="6"/>
      <c r="AF590" s="106"/>
      <c r="AG590" s="6"/>
      <c r="AH590" s="106"/>
      <c r="AI590" s="107"/>
      <c r="AJ590" s="5"/>
    </row>
    <row r="591" spans="1:36" ht="12" customHeight="1">
      <c r="A591" s="99"/>
      <c r="B591" s="101"/>
      <c r="C591" s="99"/>
      <c r="D591" s="99"/>
      <c r="E591" s="102"/>
      <c r="F591" s="101"/>
      <c r="G591" s="101"/>
      <c r="H591" s="101"/>
      <c r="I591" s="101"/>
      <c r="J591" s="106"/>
      <c r="K591" s="106"/>
      <c r="L591" s="106"/>
      <c r="M591" s="106"/>
      <c r="N591" s="106"/>
      <c r="O591" s="106"/>
      <c r="P591" s="10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106"/>
      <c r="AC591" s="6"/>
      <c r="AD591" s="106"/>
      <c r="AE591" s="6"/>
      <c r="AF591" s="106"/>
      <c r="AG591" s="6"/>
      <c r="AH591" s="106"/>
      <c r="AI591" s="107"/>
      <c r="AJ591" s="5"/>
    </row>
    <row r="592" spans="1:36" ht="12" customHeight="1">
      <c r="A592" s="99"/>
      <c r="B592" s="101"/>
      <c r="C592" s="99"/>
      <c r="D592" s="99"/>
      <c r="E592" s="102"/>
      <c r="F592" s="101"/>
      <c r="G592" s="101"/>
      <c r="H592" s="101"/>
      <c r="I592" s="101"/>
      <c r="J592" s="106"/>
      <c r="K592" s="106"/>
      <c r="L592" s="106"/>
      <c r="M592" s="106"/>
      <c r="N592" s="106"/>
      <c r="O592" s="106"/>
      <c r="P592" s="10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106"/>
      <c r="AC592" s="6"/>
      <c r="AD592" s="106"/>
      <c r="AE592" s="6"/>
      <c r="AF592" s="106"/>
      <c r="AG592" s="6"/>
      <c r="AH592" s="106"/>
      <c r="AI592" s="107"/>
      <c r="AJ592" s="5"/>
    </row>
    <row r="593" spans="1:36" ht="12" customHeight="1">
      <c r="A593" s="99"/>
      <c r="B593" s="101"/>
      <c r="C593" s="99"/>
      <c r="D593" s="99"/>
      <c r="E593" s="102"/>
      <c r="F593" s="101"/>
      <c r="G593" s="101"/>
      <c r="H593" s="101"/>
      <c r="I593" s="101"/>
      <c r="J593" s="106"/>
      <c r="K593" s="106"/>
      <c r="L593" s="106"/>
      <c r="M593" s="106"/>
      <c r="N593" s="106"/>
      <c r="O593" s="106"/>
      <c r="P593" s="10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106"/>
      <c r="AC593" s="6"/>
      <c r="AD593" s="106"/>
      <c r="AE593" s="6"/>
      <c r="AF593" s="106"/>
      <c r="AG593" s="6"/>
      <c r="AH593" s="106"/>
      <c r="AI593" s="107"/>
      <c r="AJ593" s="5"/>
    </row>
    <row r="594" spans="1:36" ht="12" customHeight="1">
      <c r="A594" s="99"/>
      <c r="B594" s="101"/>
      <c r="C594" s="99"/>
      <c r="D594" s="99"/>
      <c r="E594" s="102"/>
      <c r="F594" s="101"/>
      <c r="G594" s="101"/>
      <c r="H594" s="101"/>
      <c r="I594" s="101"/>
      <c r="J594" s="106"/>
      <c r="K594" s="106"/>
      <c r="L594" s="106"/>
      <c r="M594" s="106"/>
      <c r="N594" s="106"/>
      <c r="O594" s="106"/>
      <c r="P594" s="10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106"/>
      <c r="AC594" s="6"/>
      <c r="AD594" s="106"/>
      <c r="AE594" s="6"/>
      <c r="AF594" s="106"/>
      <c r="AG594" s="6"/>
      <c r="AH594" s="106"/>
      <c r="AI594" s="107"/>
      <c r="AJ594" s="5"/>
    </row>
    <row r="595" spans="1:36" ht="12" customHeight="1">
      <c r="A595" s="99"/>
      <c r="B595" s="101"/>
      <c r="C595" s="99"/>
      <c r="D595" s="99"/>
      <c r="E595" s="102"/>
      <c r="F595" s="101"/>
      <c r="G595" s="101"/>
      <c r="H595" s="101"/>
      <c r="I595" s="101"/>
      <c r="J595" s="106"/>
      <c r="K595" s="106"/>
      <c r="L595" s="106"/>
      <c r="M595" s="106"/>
      <c r="N595" s="106"/>
      <c r="O595" s="106"/>
      <c r="P595" s="10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106"/>
      <c r="AC595" s="6"/>
      <c r="AD595" s="106"/>
      <c r="AE595" s="6"/>
      <c r="AF595" s="106"/>
      <c r="AG595" s="6"/>
      <c r="AH595" s="106"/>
      <c r="AI595" s="107"/>
      <c r="AJ595" s="5"/>
    </row>
    <row r="596" spans="1:36" ht="12" customHeight="1">
      <c r="A596" s="99"/>
      <c r="B596" s="101"/>
      <c r="C596" s="99"/>
      <c r="D596" s="99"/>
      <c r="E596" s="102"/>
      <c r="F596" s="101"/>
      <c r="G596" s="101"/>
      <c r="H596" s="101"/>
      <c r="I596" s="101"/>
      <c r="J596" s="106"/>
      <c r="K596" s="106"/>
      <c r="L596" s="106"/>
      <c r="M596" s="106"/>
      <c r="N596" s="106"/>
      <c r="O596" s="106"/>
      <c r="P596" s="10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106"/>
      <c r="AC596" s="6"/>
      <c r="AD596" s="106"/>
      <c r="AE596" s="6"/>
      <c r="AF596" s="106"/>
      <c r="AG596" s="6"/>
      <c r="AH596" s="106"/>
      <c r="AI596" s="107"/>
      <c r="AJ596" s="5"/>
    </row>
    <row r="597" spans="1:36" ht="12" customHeight="1">
      <c r="A597" s="99"/>
      <c r="B597" s="101"/>
      <c r="C597" s="99"/>
      <c r="D597" s="99"/>
      <c r="E597" s="102"/>
      <c r="F597" s="101"/>
      <c r="G597" s="101"/>
      <c r="H597" s="101"/>
      <c r="I597" s="101"/>
      <c r="J597" s="106"/>
      <c r="K597" s="106"/>
      <c r="L597" s="106"/>
      <c r="M597" s="106"/>
      <c r="N597" s="106"/>
      <c r="O597" s="106"/>
      <c r="P597" s="10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106"/>
      <c r="AC597" s="6"/>
      <c r="AD597" s="106"/>
      <c r="AE597" s="6"/>
      <c r="AF597" s="106"/>
      <c r="AG597" s="6"/>
      <c r="AH597" s="106"/>
      <c r="AI597" s="107"/>
      <c r="AJ597" s="5"/>
    </row>
    <row r="598" spans="1:36" ht="12" customHeight="1">
      <c r="A598" s="99"/>
      <c r="B598" s="101"/>
      <c r="C598" s="99"/>
      <c r="D598" s="99"/>
      <c r="E598" s="102"/>
      <c r="F598" s="101"/>
      <c r="G598" s="101"/>
      <c r="H598" s="101"/>
      <c r="I598" s="101"/>
      <c r="J598" s="106"/>
      <c r="K598" s="106"/>
      <c r="L598" s="106"/>
      <c r="M598" s="106"/>
      <c r="N598" s="106"/>
      <c r="O598" s="106"/>
      <c r="P598" s="10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106"/>
      <c r="AC598" s="6"/>
      <c r="AD598" s="106"/>
      <c r="AE598" s="6"/>
      <c r="AF598" s="106"/>
      <c r="AG598" s="6"/>
      <c r="AH598" s="106"/>
      <c r="AI598" s="107"/>
      <c r="AJ598" s="5"/>
    </row>
    <row r="599" spans="1:36" ht="12" customHeight="1">
      <c r="A599" s="99"/>
      <c r="B599" s="101"/>
      <c r="C599" s="99"/>
      <c r="D599" s="99"/>
      <c r="E599" s="102"/>
      <c r="F599" s="101"/>
      <c r="G599" s="101"/>
      <c r="H599" s="101"/>
      <c r="I599" s="101"/>
      <c r="J599" s="106"/>
      <c r="K599" s="106"/>
      <c r="L599" s="106"/>
      <c r="M599" s="106"/>
      <c r="N599" s="106"/>
      <c r="O599" s="106"/>
      <c r="P599" s="10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106"/>
      <c r="AC599" s="6"/>
      <c r="AD599" s="106"/>
      <c r="AE599" s="6"/>
      <c r="AF599" s="106"/>
      <c r="AG599" s="6"/>
      <c r="AH599" s="106"/>
      <c r="AI599" s="107"/>
      <c r="AJ599" s="5"/>
    </row>
    <row r="600" spans="1:36" ht="12" customHeight="1">
      <c r="A600" s="99"/>
      <c r="B600" s="101"/>
      <c r="C600" s="99"/>
      <c r="D600" s="99"/>
      <c r="E600" s="102"/>
      <c r="F600" s="101"/>
      <c r="G600" s="101"/>
      <c r="H600" s="101"/>
      <c r="I600" s="101"/>
      <c r="J600" s="106"/>
      <c r="K600" s="106"/>
      <c r="L600" s="106"/>
      <c r="M600" s="106"/>
      <c r="N600" s="106"/>
      <c r="O600" s="106"/>
      <c r="P600" s="10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106"/>
      <c r="AC600" s="6"/>
      <c r="AD600" s="106"/>
      <c r="AE600" s="6"/>
      <c r="AF600" s="106"/>
      <c r="AG600" s="6"/>
      <c r="AH600" s="106"/>
      <c r="AI600" s="107"/>
      <c r="AJ600" s="5"/>
    </row>
    <row r="601" spans="1:36" ht="12" customHeight="1">
      <c r="A601" s="99"/>
      <c r="B601" s="101"/>
      <c r="C601" s="99"/>
      <c r="D601" s="99"/>
      <c r="E601" s="102"/>
      <c r="F601" s="101"/>
      <c r="G601" s="101"/>
      <c r="H601" s="101"/>
      <c r="I601" s="101"/>
      <c r="J601" s="106"/>
      <c r="K601" s="106"/>
      <c r="L601" s="106"/>
      <c r="M601" s="106"/>
      <c r="N601" s="106"/>
      <c r="O601" s="106"/>
      <c r="P601" s="10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106"/>
      <c r="AC601" s="6"/>
      <c r="AD601" s="106"/>
      <c r="AE601" s="6"/>
      <c r="AF601" s="106"/>
      <c r="AG601" s="6"/>
      <c r="AH601" s="106"/>
      <c r="AI601" s="107"/>
      <c r="AJ601" s="5"/>
    </row>
    <row r="602" spans="1:36" ht="12" customHeight="1">
      <c r="A602" s="99"/>
      <c r="B602" s="101"/>
      <c r="C602" s="99"/>
      <c r="D602" s="99"/>
      <c r="E602" s="102"/>
      <c r="F602" s="101"/>
      <c r="G602" s="101"/>
      <c r="H602" s="101"/>
      <c r="I602" s="101"/>
      <c r="J602" s="106"/>
      <c r="K602" s="106"/>
      <c r="L602" s="106"/>
      <c r="M602" s="106"/>
      <c r="N602" s="106"/>
      <c r="O602" s="106"/>
      <c r="P602" s="10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106"/>
      <c r="AC602" s="6"/>
      <c r="AD602" s="106"/>
      <c r="AE602" s="6"/>
      <c r="AF602" s="106"/>
      <c r="AG602" s="6"/>
      <c r="AH602" s="106"/>
      <c r="AI602" s="107"/>
      <c r="AJ602" s="5"/>
    </row>
    <row r="603" spans="1:36" ht="12" customHeight="1">
      <c r="A603" s="99"/>
      <c r="B603" s="101"/>
      <c r="C603" s="99"/>
      <c r="D603" s="99"/>
      <c r="E603" s="102"/>
      <c r="F603" s="101"/>
      <c r="G603" s="101"/>
      <c r="H603" s="101"/>
      <c r="I603" s="101"/>
      <c r="J603" s="106"/>
      <c r="K603" s="106"/>
      <c r="L603" s="106"/>
      <c r="M603" s="106"/>
      <c r="N603" s="106"/>
      <c r="O603" s="106"/>
      <c r="P603" s="10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106"/>
      <c r="AC603" s="6"/>
      <c r="AD603" s="106"/>
      <c r="AE603" s="6"/>
      <c r="AF603" s="106"/>
      <c r="AG603" s="6"/>
      <c r="AH603" s="106"/>
      <c r="AI603" s="107"/>
      <c r="AJ603" s="5"/>
    </row>
    <row r="604" spans="1:36" ht="12" customHeight="1">
      <c r="A604" s="99"/>
      <c r="B604" s="101"/>
      <c r="C604" s="99"/>
      <c r="D604" s="99"/>
      <c r="E604" s="102"/>
      <c r="F604" s="101"/>
      <c r="G604" s="101"/>
      <c r="H604" s="101"/>
      <c r="I604" s="101"/>
      <c r="J604" s="106"/>
      <c r="K604" s="106"/>
      <c r="L604" s="106"/>
      <c r="M604" s="106"/>
      <c r="N604" s="106"/>
      <c r="O604" s="106"/>
      <c r="P604" s="10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106"/>
      <c r="AC604" s="6"/>
      <c r="AD604" s="106"/>
      <c r="AE604" s="6"/>
      <c r="AF604" s="106"/>
      <c r="AG604" s="6"/>
      <c r="AH604" s="106"/>
      <c r="AI604" s="107"/>
      <c r="AJ604" s="5"/>
    </row>
    <row r="605" spans="1:36" ht="12" customHeight="1">
      <c r="A605" s="99"/>
      <c r="B605" s="101"/>
      <c r="C605" s="99"/>
      <c r="D605" s="99"/>
      <c r="E605" s="102"/>
      <c r="F605" s="101"/>
      <c r="G605" s="101"/>
      <c r="H605" s="101"/>
      <c r="I605" s="101"/>
      <c r="J605" s="106"/>
      <c r="K605" s="106"/>
      <c r="L605" s="106"/>
      <c r="M605" s="106"/>
      <c r="N605" s="106"/>
      <c r="O605" s="106"/>
      <c r="P605" s="10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106"/>
      <c r="AC605" s="6"/>
      <c r="AD605" s="106"/>
      <c r="AE605" s="6"/>
      <c r="AF605" s="106"/>
      <c r="AG605" s="6"/>
      <c r="AH605" s="106"/>
      <c r="AI605" s="107"/>
      <c r="AJ605" s="5"/>
    </row>
    <row r="606" spans="1:36" ht="12" customHeight="1">
      <c r="A606" s="99"/>
      <c r="B606" s="101"/>
      <c r="C606" s="99"/>
      <c r="D606" s="99"/>
      <c r="E606" s="102"/>
      <c r="F606" s="101"/>
      <c r="G606" s="101"/>
      <c r="H606" s="101"/>
      <c r="I606" s="101"/>
      <c r="J606" s="106"/>
      <c r="K606" s="106"/>
      <c r="L606" s="106"/>
      <c r="M606" s="106"/>
      <c r="N606" s="106"/>
      <c r="O606" s="106"/>
      <c r="P606" s="10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106"/>
      <c r="AC606" s="6"/>
      <c r="AD606" s="106"/>
      <c r="AE606" s="6"/>
      <c r="AF606" s="106"/>
      <c r="AG606" s="6"/>
      <c r="AH606" s="106"/>
      <c r="AI606" s="107"/>
      <c r="AJ606" s="5"/>
    </row>
    <row r="607" spans="1:36" ht="12" customHeight="1">
      <c r="A607" s="99"/>
      <c r="B607" s="101"/>
      <c r="C607" s="99"/>
      <c r="D607" s="99"/>
      <c r="E607" s="102"/>
      <c r="F607" s="101"/>
      <c r="G607" s="101"/>
      <c r="H607" s="101"/>
      <c r="I607" s="101"/>
      <c r="J607" s="106"/>
      <c r="K607" s="106"/>
      <c r="L607" s="106"/>
      <c r="M607" s="106"/>
      <c r="N607" s="106"/>
      <c r="O607" s="106"/>
      <c r="P607" s="10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106"/>
      <c r="AC607" s="6"/>
      <c r="AD607" s="106"/>
      <c r="AE607" s="6"/>
      <c r="AF607" s="106"/>
      <c r="AG607" s="6"/>
      <c r="AH607" s="106"/>
      <c r="AI607" s="107"/>
      <c r="AJ607" s="5"/>
    </row>
    <row r="608" spans="1:36" ht="12" customHeight="1">
      <c r="A608" s="99"/>
      <c r="B608" s="101"/>
      <c r="C608" s="99"/>
      <c r="D608" s="99"/>
      <c r="E608" s="102"/>
      <c r="F608" s="101"/>
      <c r="G608" s="101"/>
      <c r="H608" s="101"/>
      <c r="I608" s="101"/>
      <c r="J608" s="106"/>
      <c r="K608" s="106"/>
      <c r="L608" s="106"/>
      <c r="M608" s="106"/>
      <c r="N608" s="106"/>
      <c r="O608" s="106"/>
      <c r="P608" s="10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106"/>
      <c r="AC608" s="6"/>
      <c r="AD608" s="106"/>
      <c r="AE608" s="6"/>
      <c r="AF608" s="106"/>
      <c r="AG608" s="6"/>
      <c r="AH608" s="106"/>
      <c r="AI608" s="107"/>
      <c r="AJ608" s="5"/>
    </row>
    <row r="609" spans="1:36" ht="12" customHeight="1">
      <c r="A609" s="99"/>
      <c r="B609" s="101"/>
      <c r="C609" s="99"/>
      <c r="D609" s="99"/>
      <c r="E609" s="102"/>
      <c r="F609" s="101"/>
      <c r="G609" s="101"/>
      <c r="H609" s="101"/>
      <c r="I609" s="101"/>
      <c r="J609" s="106"/>
      <c r="K609" s="106"/>
      <c r="L609" s="106"/>
      <c r="M609" s="106"/>
      <c r="N609" s="106"/>
      <c r="O609" s="106"/>
      <c r="P609" s="10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106"/>
      <c r="AC609" s="6"/>
      <c r="AD609" s="106"/>
      <c r="AE609" s="6"/>
      <c r="AF609" s="106"/>
      <c r="AG609" s="6"/>
      <c r="AH609" s="106"/>
      <c r="AI609" s="107"/>
      <c r="AJ609" s="5"/>
    </row>
    <row r="610" spans="1:36" ht="12" customHeight="1">
      <c r="A610" s="99"/>
      <c r="B610" s="101"/>
      <c r="C610" s="99"/>
      <c r="D610" s="99"/>
      <c r="E610" s="102"/>
      <c r="F610" s="101"/>
      <c r="G610" s="101"/>
      <c r="H610" s="101"/>
      <c r="I610" s="101"/>
      <c r="J610" s="106"/>
      <c r="K610" s="106"/>
      <c r="L610" s="106"/>
      <c r="M610" s="106"/>
      <c r="N610" s="106"/>
      <c r="O610" s="106"/>
      <c r="P610" s="10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106"/>
      <c r="AC610" s="6"/>
      <c r="AD610" s="106"/>
      <c r="AE610" s="6"/>
      <c r="AF610" s="106"/>
      <c r="AG610" s="6"/>
      <c r="AH610" s="106"/>
      <c r="AI610" s="107"/>
      <c r="AJ610" s="5"/>
    </row>
    <row r="611" spans="1:36" ht="12" customHeight="1">
      <c r="A611" s="99"/>
      <c r="B611" s="101"/>
      <c r="C611" s="99"/>
      <c r="D611" s="99"/>
      <c r="E611" s="102"/>
      <c r="F611" s="101"/>
      <c r="G611" s="101"/>
      <c r="H611" s="101"/>
      <c r="I611" s="101"/>
      <c r="J611" s="106"/>
      <c r="K611" s="106"/>
      <c r="L611" s="106"/>
      <c r="M611" s="106"/>
      <c r="N611" s="106"/>
      <c r="O611" s="106"/>
      <c r="P611" s="10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106"/>
      <c r="AC611" s="6"/>
      <c r="AD611" s="106"/>
      <c r="AE611" s="6"/>
      <c r="AF611" s="106"/>
      <c r="AG611" s="6"/>
      <c r="AH611" s="106"/>
      <c r="AI611" s="107"/>
      <c r="AJ611" s="5"/>
    </row>
    <row r="612" spans="1:36" ht="12" customHeight="1">
      <c r="A612" s="99"/>
      <c r="B612" s="101"/>
      <c r="C612" s="99"/>
      <c r="D612" s="99"/>
      <c r="E612" s="102"/>
      <c r="F612" s="101"/>
      <c r="G612" s="101"/>
      <c r="H612" s="101"/>
      <c r="I612" s="101"/>
      <c r="J612" s="106"/>
      <c r="K612" s="106"/>
      <c r="L612" s="106"/>
      <c r="M612" s="106"/>
      <c r="N612" s="106"/>
      <c r="O612" s="106"/>
      <c r="P612" s="10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106"/>
      <c r="AC612" s="6"/>
      <c r="AD612" s="106"/>
      <c r="AE612" s="6"/>
      <c r="AF612" s="106"/>
      <c r="AG612" s="6"/>
      <c r="AH612" s="106"/>
      <c r="AI612" s="107"/>
      <c r="AJ612" s="5"/>
    </row>
    <row r="613" spans="1:36" ht="12" customHeight="1">
      <c r="A613" s="99"/>
      <c r="B613" s="101"/>
      <c r="C613" s="99"/>
      <c r="D613" s="99"/>
      <c r="E613" s="102"/>
      <c r="F613" s="101"/>
      <c r="G613" s="101"/>
      <c r="H613" s="101"/>
      <c r="I613" s="101"/>
      <c r="J613" s="106"/>
      <c r="K613" s="106"/>
      <c r="L613" s="106"/>
      <c r="M613" s="106"/>
      <c r="N613" s="106"/>
      <c r="O613" s="106"/>
      <c r="P613" s="10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106"/>
      <c r="AC613" s="6"/>
      <c r="AD613" s="106"/>
      <c r="AE613" s="6"/>
      <c r="AF613" s="106"/>
      <c r="AG613" s="6"/>
      <c r="AH613" s="106"/>
      <c r="AI613" s="107"/>
      <c r="AJ613" s="5"/>
    </row>
    <row r="614" spans="1:36" ht="12" customHeight="1">
      <c r="A614" s="99"/>
      <c r="B614" s="101"/>
      <c r="C614" s="99"/>
      <c r="D614" s="99"/>
      <c r="E614" s="102"/>
      <c r="F614" s="101"/>
      <c r="G614" s="101"/>
      <c r="H614" s="101"/>
      <c r="I614" s="101"/>
      <c r="J614" s="106"/>
      <c r="K614" s="106"/>
      <c r="L614" s="106"/>
      <c r="M614" s="106"/>
      <c r="N614" s="106"/>
      <c r="O614" s="106"/>
      <c r="P614" s="10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106"/>
      <c r="AC614" s="6"/>
      <c r="AD614" s="106"/>
      <c r="AE614" s="6"/>
      <c r="AF614" s="106"/>
      <c r="AG614" s="6"/>
      <c r="AH614" s="106"/>
      <c r="AI614" s="107"/>
      <c r="AJ614" s="5"/>
    </row>
    <row r="615" spans="1:36" ht="12" customHeight="1">
      <c r="A615" s="99"/>
      <c r="B615" s="101"/>
      <c r="C615" s="99"/>
      <c r="D615" s="99"/>
      <c r="E615" s="102"/>
      <c r="F615" s="101"/>
      <c r="G615" s="101"/>
      <c r="H615" s="101"/>
      <c r="I615" s="101"/>
      <c r="J615" s="106"/>
      <c r="K615" s="106"/>
      <c r="L615" s="106"/>
      <c r="M615" s="106"/>
      <c r="N615" s="106"/>
      <c r="O615" s="106"/>
      <c r="P615" s="10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106"/>
      <c r="AC615" s="6"/>
      <c r="AD615" s="106"/>
      <c r="AE615" s="6"/>
      <c r="AF615" s="106"/>
      <c r="AG615" s="6"/>
      <c r="AH615" s="106"/>
      <c r="AI615" s="107"/>
      <c r="AJ615" s="5"/>
    </row>
    <row r="616" spans="1:36" ht="12" customHeight="1">
      <c r="A616" s="99"/>
      <c r="B616" s="101"/>
      <c r="C616" s="99"/>
      <c r="D616" s="99"/>
      <c r="E616" s="102"/>
      <c r="F616" s="101"/>
      <c r="G616" s="101"/>
      <c r="H616" s="101"/>
      <c r="I616" s="101"/>
      <c r="J616" s="106"/>
      <c r="K616" s="106"/>
      <c r="L616" s="106"/>
      <c r="M616" s="106"/>
      <c r="N616" s="106"/>
      <c r="O616" s="106"/>
      <c r="P616" s="10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106"/>
      <c r="AC616" s="6"/>
      <c r="AD616" s="106"/>
      <c r="AE616" s="6"/>
      <c r="AF616" s="106"/>
      <c r="AG616" s="6"/>
      <c r="AH616" s="106"/>
      <c r="AI616" s="107"/>
      <c r="AJ616" s="5"/>
    </row>
    <row r="617" spans="1:36" ht="12" customHeight="1">
      <c r="A617" s="99"/>
      <c r="B617" s="101"/>
      <c r="C617" s="99"/>
      <c r="D617" s="99"/>
      <c r="E617" s="102"/>
      <c r="F617" s="101"/>
      <c r="G617" s="101"/>
      <c r="H617" s="101"/>
      <c r="I617" s="101"/>
      <c r="J617" s="106"/>
      <c r="K617" s="106"/>
      <c r="L617" s="106"/>
      <c r="M617" s="106"/>
      <c r="N617" s="106"/>
      <c r="O617" s="106"/>
      <c r="P617" s="10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106"/>
      <c r="AC617" s="6"/>
      <c r="AD617" s="106"/>
      <c r="AE617" s="6"/>
      <c r="AF617" s="106"/>
      <c r="AG617" s="6"/>
      <c r="AH617" s="106"/>
      <c r="AI617" s="107"/>
      <c r="AJ617" s="5"/>
    </row>
    <row r="618" spans="1:36" ht="12" customHeight="1">
      <c r="A618" s="99"/>
      <c r="B618" s="101"/>
      <c r="C618" s="99"/>
      <c r="D618" s="99"/>
      <c r="E618" s="102"/>
      <c r="F618" s="101"/>
      <c r="G618" s="101"/>
      <c r="H618" s="101"/>
      <c r="I618" s="101"/>
      <c r="J618" s="106"/>
      <c r="K618" s="106"/>
      <c r="L618" s="106"/>
      <c r="M618" s="106"/>
      <c r="N618" s="106"/>
      <c r="O618" s="106"/>
      <c r="P618" s="10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106"/>
      <c r="AC618" s="6"/>
      <c r="AD618" s="106"/>
      <c r="AE618" s="6"/>
      <c r="AF618" s="106"/>
      <c r="AG618" s="6"/>
      <c r="AH618" s="106"/>
      <c r="AI618" s="107"/>
      <c r="AJ618" s="5"/>
    </row>
    <row r="619" spans="1:36" ht="12" customHeight="1">
      <c r="A619" s="99"/>
      <c r="B619" s="101"/>
      <c r="C619" s="99"/>
      <c r="D619" s="99"/>
      <c r="E619" s="102"/>
      <c r="F619" s="101"/>
      <c r="G619" s="101"/>
      <c r="H619" s="101"/>
      <c r="I619" s="101"/>
      <c r="J619" s="106"/>
      <c r="K619" s="106"/>
      <c r="L619" s="106"/>
      <c r="M619" s="106"/>
      <c r="N619" s="106"/>
      <c r="O619" s="106"/>
      <c r="P619" s="10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106"/>
      <c r="AC619" s="6"/>
      <c r="AD619" s="106"/>
      <c r="AE619" s="6"/>
      <c r="AF619" s="106"/>
      <c r="AG619" s="6"/>
      <c r="AH619" s="106"/>
      <c r="AI619" s="107"/>
      <c r="AJ619" s="5"/>
    </row>
    <row r="620" spans="1:36" ht="12" customHeight="1">
      <c r="A620" s="99"/>
      <c r="B620" s="101"/>
      <c r="C620" s="99"/>
      <c r="D620" s="99"/>
      <c r="E620" s="102"/>
      <c r="F620" s="101"/>
      <c r="G620" s="101"/>
      <c r="H620" s="101"/>
      <c r="I620" s="101"/>
      <c r="J620" s="106"/>
      <c r="K620" s="106"/>
      <c r="L620" s="106"/>
      <c r="M620" s="106"/>
      <c r="N620" s="106"/>
      <c r="O620" s="106"/>
      <c r="P620" s="10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106"/>
      <c r="AC620" s="6"/>
      <c r="AD620" s="106"/>
      <c r="AE620" s="6"/>
      <c r="AF620" s="106"/>
      <c r="AG620" s="6"/>
      <c r="AH620" s="106"/>
      <c r="AI620" s="107"/>
      <c r="AJ620" s="5"/>
    </row>
    <row r="621" spans="1:36" ht="12" customHeight="1">
      <c r="A621" s="99"/>
      <c r="B621" s="101"/>
      <c r="C621" s="99"/>
      <c r="D621" s="99"/>
      <c r="E621" s="102"/>
      <c r="F621" s="101"/>
      <c r="G621" s="101"/>
      <c r="H621" s="101"/>
      <c r="I621" s="101"/>
      <c r="J621" s="106"/>
      <c r="K621" s="106"/>
      <c r="L621" s="106"/>
      <c r="M621" s="106"/>
      <c r="N621" s="106"/>
      <c r="O621" s="106"/>
      <c r="P621" s="10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106"/>
      <c r="AC621" s="6"/>
      <c r="AD621" s="106"/>
      <c r="AE621" s="6"/>
      <c r="AF621" s="106"/>
      <c r="AG621" s="6"/>
      <c r="AH621" s="106"/>
      <c r="AI621" s="107"/>
      <c r="AJ621" s="5"/>
    </row>
    <row r="622" spans="1:36" ht="12" customHeight="1">
      <c r="A622" s="99"/>
      <c r="B622" s="101"/>
      <c r="C622" s="99"/>
      <c r="D622" s="99"/>
      <c r="E622" s="102"/>
      <c r="F622" s="101"/>
      <c r="G622" s="101"/>
      <c r="H622" s="101"/>
      <c r="I622" s="101"/>
      <c r="J622" s="106"/>
      <c r="K622" s="106"/>
      <c r="L622" s="106"/>
      <c r="M622" s="106"/>
      <c r="N622" s="106"/>
      <c r="O622" s="106"/>
      <c r="P622" s="10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106"/>
      <c r="AC622" s="6"/>
      <c r="AD622" s="106"/>
      <c r="AE622" s="6"/>
      <c r="AF622" s="106"/>
      <c r="AG622" s="6"/>
      <c r="AH622" s="106"/>
      <c r="AI622" s="107"/>
      <c r="AJ622" s="5"/>
    </row>
    <row r="623" spans="1:36" ht="12" customHeight="1">
      <c r="A623" s="99"/>
      <c r="B623" s="101"/>
      <c r="C623" s="99"/>
      <c r="D623" s="99"/>
      <c r="E623" s="102"/>
      <c r="F623" s="101"/>
      <c r="G623" s="101"/>
      <c r="H623" s="101"/>
      <c r="I623" s="101"/>
      <c r="J623" s="106"/>
      <c r="K623" s="106"/>
      <c r="L623" s="106"/>
      <c r="M623" s="106"/>
      <c r="N623" s="106"/>
      <c r="O623" s="106"/>
      <c r="P623" s="10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106"/>
      <c r="AC623" s="6"/>
      <c r="AD623" s="106"/>
      <c r="AE623" s="6"/>
      <c r="AF623" s="106"/>
      <c r="AG623" s="6"/>
      <c r="AH623" s="106"/>
      <c r="AI623" s="107"/>
      <c r="AJ623" s="5"/>
    </row>
    <row r="624" spans="1:36" ht="12" customHeight="1">
      <c r="A624" s="99"/>
      <c r="B624" s="101"/>
      <c r="C624" s="99"/>
      <c r="D624" s="99"/>
      <c r="E624" s="102"/>
      <c r="F624" s="101"/>
      <c r="G624" s="101"/>
      <c r="H624" s="101"/>
      <c r="I624" s="101"/>
      <c r="J624" s="106"/>
      <c r="K624" s="106"/>
      <c r="L624" s="106"/>
      <c r="M624" s="106"/>
      <c r="N624" s="106"/>
      <c r="O624" s="106"/>
      <c r="P624" s="10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106"/>
      <c r="AC624" s="6"/>
      <c r="AD624" s="106"/>
      <c r="AE624" s="6"/>
      <c r="AF624" s="106"/>
      <c r="AG624" s="6"/>
      <c r="AH624" s="106"/>
      <c r="AI624" s="107"/>
      <c r="AJ624" s="5"/>
    </row>
    <row r="625" spans="1:36" ht="12" customHeight="1">
      <c r="A625" s="99"/>
      <c r="B625" s="101"/>
      <c r="C625" s="99"/>
      <c r="D625" s="99"/>
      <c r="E625" s="102"/>
      <c r="F625" s="101"/>
      <c r="G625" s="101"/>
      <c r="H625" s="101"/>
      <c r="I625" s="101"/>
      <c r="J625" s="106"/>
      <c r="K625" s="106"/>
      <c r="L625" s="106"/>
      <c r="M625" s="106"/>
      <c r="N625" s="106"/>
      <c r="O625" s="106"/>
      <c r="P625" s="10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106"/>
      <c r="AC625" s="6"/>
      <c r="AD625" s="106"/>
      <c r="AE625" s="6"/>
      <c r="AF625" s="106"/>
      <c r="AG625" s="6"/>
      <c r="AH625" s="106"/>
      <c r="AI625" s="107"/>
      <c r="AJ625" s="5"/>
    </row>
    <row r="626" spans="1:36" ht="12" customHeight="1">
      <c r="A626" s="99"/>
      <c r="B626" s="101"/>
      <c r="C626" s="99"/>
      <c r="D626" s="99"/>
      <c r="E626" s="102"/>
      <c r="F626" s="101"/>
      <c r="G626" s="101"/>
      <c r="H626" s="101"/>
      <c r="I626" s="101"/>
      <c r="J626" s="106"/>
      <c r="K626" s="106"/>
      <c r="L626" s="106"/>
      <c r="M626" s="106"/>
      <c r="N626" s="106"/>
      <c r="O626" s="106"/>
      <c r="P626" s="10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106"/>
      <c r="AC626" s="6"/>
      <c r="AD626" s="106"/>
      <c r="AE626" s="6"/>
      <c r="AF626" s="106"/>
      <c r="AG626" s="6"/>
      <c r="AH626" s="106"/>
      <c r="AI626" s="107"/>
      <c r="AJ626" s="5"/>
    </row>
    <row r="627" spans="1:36" ht="12" customHeight="1">
      <c r="A627" s="99"/>
      <c r="B627" s="101"/>
      <c r="C627" s="99"/>
      <c r="D627" s="99"/>
      <c r="E627" s="102"/>
      <c r="F627" s="101"/>
      <c r="G627" s="101"/>
      <c r="H627" s="101"/>
      <c r="I627" s="101"/>
      <c r="J627" s="106"/>
      <c r="K627" s="106"/>
      <c r="L627" s="106"/>
      <c r="M627" s="106"/>
      <c r="N627" s="106"/>
      <c r="O627" s="106"/>
      <c r="P627" s="10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106"/>
      <c r="AC627" s="6"/>
      <c r="AD627" s="106"/>
      <c r="AE627" s="6"/>
      <c r="AF627" s="106"/>
      <c r="AG627" s="6"/>
      <c r="AH627" s="106"/>
      <c r="AI627" s="107"/>
      <c r="AJ627" s="5"/>
    </row>
    <row r="628" spans="1:36" ht="12" customHeight="1">
      <c r="A628" s="99"/>
      <c r="B628" s="101"/>
      <c r="C628" s="99"/>
      <c r="D628" s="99"/>
      <c r="E628" s="102"/>
      <c r="F628" s="101"/>
      <c r="G628" s="101"/>
      <c r="H628" s="101"/>
      <c r="I628" s="101"/>
      <c r="J628" s="106"/>
      <c r="K628" s="106"/>
      <c r="L628" s="106"/>
      <c r="M628" s="106"/>
      <c r="N628" s="106"/>
      <c r="O628" s="106"/>
      <c r="P628" s="10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106"/>
      <c r="AC628" s="6"/>
      <c r="AD628" s="106"/>
      <c r="AE628" s="6"/>
      <c r="AF628" s="106"/>
      <c r="AG628" s="6"/>
      <c r="AH628" s="106"/>
      <c r="AI628" s="107"/>
      <c r="AJ628" s="5"/>
    </row>
    <row r="629" spans="1:36" ht="12" customHeight="1">
      <c r="A629" s="99"/>
      <c r="B629" s="101"/>
      <c r="C629" s="99"/>
      <c r="D629" s="99"/>
      <c r="E629" s="102"/>
      <c r="F629" s="101"/>
      <c r="G629" s="101"/>
      <c r="H629" s="101"/>
      <c r="I629" s="101"/>
      <c r="J629" s="106"/>
      <c r="K629" s="106"/>
      <c r="L629" s="106"/>
      <c r="M629" s="106"/>
      <c r="N629" s="106"/>
      <c r="O629" s="106"/>
      <c r="P629" s="10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106"/>
      <c r="AC629" s="6"/>
      <c r="AD629" s="106"/>
      <c r="AE629" s="6"/>
      <c r="AF629" s="106"/>
      <c r="AG629" s="6"/>
      <c r="AH629" s="106"/>
      <c r="AI629" s="107"/>
      <c r="AJ629" s="5"/>
    </row>
    <row r="630" spans="1:36" ht="12" customHeight="1">
      <c r="A630" s="99"/>
      <c r="B630" s="101"/>
      <c r="C630" s="99"/>
      <c r="D630" s="99"/>
      <c r="E630" s="102"/>
      <c r="F630" s="101"/>
      <c r="G630" s="101"/>
      <c r="H630" s="101"/>
      <c r="I630" s="101"/>
      <c r="J630" s="106"/>
      <c r="K630" s="106"/>
      <c r="L630" s="106"/>
      <c r="M630" s="106"/>
      <c r="N630" s="106"/>
      <c r="O630" s="106"/>
      <c r="P630" s="10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106"/>
      <c r="AC630" s="6"/>
      <c r="AD630" s="106"/>
      <c r="AE630" s="6"/>
      <c r="AF630" s="106"/>
      <c r="AG630" s="6"/>
      <c r="AH630" s="106"/>
      <c r="AI630" s="107"/>
      <c r="AJ630" s="5"/>
    </row>
    <row r="631" spans="1:36" ht="12" customHeight="1">
      <c r="A631" s="99"/>
      <c r="B631" s="101"/>
      <c r="C631" s="99"/>
      <c r="D631" s="99"/>
      <c r="E631" s="102"/>
      <c r="F631" s="101"/>
      <c r="G631" s="101"/>
      <c r="H631" s="101"/>
      <c r="I631" s="101"/>
      <c r="J631" s="106"/>
      <c r="K631" s="106"/>
      <c r="L631" s="106"/>
      <c r="M631" s="106"/>
      <c r="N631" s="106"/>
      <c r="O631" s="106"/>
      <c r="P631" s="10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106"/>
      <c r="AC631" s="6"/>
      <c r="AD631" s="106"/>
      <c r="AE631" s="6"/>
      <c r="AF631" s="106"/>
      <c r="AG631" s="6"/>
      <c r="AH631" s="106"/>
      <c r="AI631" s="107"/>
      <c r="AJ631" s="5"/>
    </row>
    <row r="632" spans="1:36" ht="12" customHeight="1">
      <c r="A632" s="99"/>
      <c r="B632" s="101"/>
      <c r="C632" s="99"/>
      <c r="D632" s="99"/>
      <c r="E632" s="102"/>
      <c r="F632" s="101"/>
      <c r="G632" s="101"/>
      <c r="H632" s="101"/>
      <c r="I632" s="101"/>
      <c r="J632" s="106"/>
      <c r="K632" s="106"/>
      <c r="L632" s="106"/>
      <c r="M632" s="106"/>
      <c r="N632" s="106"/>
      <c r="O632" s="106"/>
      <c r="P632" s="10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106"/>
      <c r="AC632" s="6"/>
      <c r="AD632" s="106"/>
      <c r="AE632" s="6"/>
      <c r="AF632" s="106"/>
      <c r="AG632" s="6"/>
      <c r="AH632" s="106"/>
      <c r="AI632" s="107"/>
      <c r="AJ632" s="5"/>
    </row>
    <row r="633" spans="1:36" ht="12" customHeight="1">
      <c r="A633" s="99"/>
      <c r="B633" s="101"/>
      <c r="C633" s="99"/>
      <c r="D633" s="99"/>
      <c r="E633" s="102"/>
      <c r="F633" s="101"/>
      <c r="G633" s="101"/>
      <c r="H633" s="101"/>
      <c r="I633" s="101"/>
      <c r="J633" s="106"/>
      <c r="K633" s="106"/>
      <c r="L633" s="106"/>
      <c r="M633" s="106"/>
      <c r="N633" s="106"/>
      <c r="O633" s="106"/>
      <c r="P633" s="10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106"/>
      <c r="AC633" s="6"/>
      <c r="AD633" s="106"/>
      <c r="AE633" s="6"/>
      <c r="AF633" s="106"/>
      <c r="AG633" s="6"/>
      <c r="AH633" s="106"/>
      <c r="AI633" s="107"/>
      <c r="AJ633" s="5"/>
    </row>
    <row r="634" spans="1:36" ht="12" customHeight="1">
      <c r="A634" s="99"/>
      <c r="B634" s="101"/>
      <c r="C634" s="99"/>
      <c r="D634" s="99"/>
      <c r="E634" s="102"/>
      <c r="F634" s="101"/>
      <c r="G634" s="101"/>
      <c r="H634" s="101"/>
      <c r="I634" s="101"/>
      <c r="J634" s="106"/>
      <c r="K634" s="106"/>
      <c r="L634" s="106"/>
      <c r="M634" s="106"/>
      <c r="N634" s="106"/>
      <c r="O634" s="106"/>
      <c r="P634" s="10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106"/>
      <c r="AC634" s="6"/>
      <c r="AD634" s="106"/>
      <c r="AE634" s="6"/>
      <c r="AF634" s="106"/>
      <c r="AG634" s="6"/>
      <c r="AH634" s="106"/>
      <c r="AI634" s="107"/>
      <c r="AJ634" s="5"/>
    </row>
    <row r="635" spans="1:36" ht="12" customHeight="1">
      <c r="A635" s="99"/>
      <c r="B635" s="101"/>
      <c r="C635" s="99"/>
      <c r="D635" s="99"/>
      <c r="E635" s="102"/>
      <c r="F635" s="101"/>
      <c r="G635" s="101"/>
      <c r="H635" s="101"/>
      <c r="I635" s="101"/>
      <c r="J635" s="106"/>
      <c r="K635" s="106"/>
      <c r="L635" s="106"/>
      <c r="M635" s="106"/>
      <c r="N635" s="106"/>
      <c r="O635" s="106"/>
      <c r="P635" s="10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106"/>
      <c r="AC635" s="6"/>
      <c r="AD635" s="106"/>
      <c r="AE635" s="6"/>
      <c r="AF635" s="106"/>
      <c r="AG635" s="6"/>
      <c r="AH635" s="106"/>
      <c r="AI635" s="107"/>
      <c r="AJ635" s="5"/>
    </row>
    <row r="636" spans="1:36" ht="12" customHeight="1">
      <c r="A636" s="99"/>
      <c r="B636" s="101"/>
      <c r="C636" s="99"/>
      <c r="D636" s="99"/>
      <c r="E636" s="102"/>
      <c r="F636" s="101"/>
      <c r="G636" s="101"/>
      <c r="H636" s="101"/>
      <c r="I636" s="101"/>
      <c r="J636" s="106"/>
      <c r="K636" s="106"/>
      <c r="L636" s="106"/>
      <c r="M636" s="106"/>
      <c r="N636" s="106"/>
      <c r="O636" s="106"/>
      <c r="P636" s="10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106"/>
      <c r="AC636" s="6"/>
      <c r="AD636" s="106"/>
      <c r="AE636" s="6"/>
      <c r="AF636" s="106"/>
      <c r="AG636" s="6"/>
      <c r="AH636" s="106"/>
      <c r="AI636" s="107"/>
      <c r="AJ636" s="5"/>
    </row>
    <row r="637" spans="1:36" ht="12" customHeight="1">
      <c r="A637" s="99"/>
      <c r="B637" s="101"/>
      <c r="C637" s="99"/>
      <c r="D637" s="99"/>
      <c r="E637" s="102"/>
      <c r="F637" s="101"/>
      <c r="G637" s="101"/>
      <c r="H637" s="101"/>
      <c r="I637" s="101"/>
      <c r="J637" s="106"/>
      <c r="K637" s="106"/>
      <c r="L637" s="106"/>
      <c r="M637" s="106"/>
      <c r="N637" s="106"/>
      <c r="O637" s="106"/>
      <c r="P637" s="10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106"/>
      <c r="AC637" s="6"/>
      <c r="AD637" s="106"/>
      <c r="AE637" s="6"/>
      <c r="AF637" s="106"/>
      <c r="AG637" s="6"/>
      <c r="AH637" s="106"/>
      <c r="AI637" s="107"/>
      <c r="AJ637" s="5"/>
    </row>
    <row r="638" spans="1:36" ht="12" customHeight="1">
      <c r="A638" s="99"/>
      <c r="B638" s="101"/>
      <c r="C638" s="99"/>
      <c r="D638" s="99"/>
      <c r="E638" s="102"/>
      <c r="F638" s="101"/>
      <c r="G638" s="101"/>
      <c r="H638" s="101"/>
      <c r="I638" s="101"/>
      <c r="J638" s="106"/>
      <c r="K638" s="106"/>
      <c r="L638" s="106"/>
      <c r="M638" s="106"/>
      <c r="N638" s="106"/>
      <c r="O638" s="106"/>
      <c r="P638" s="10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106"/>
      <c r="AC638" s="6"/>
      <c r="AD638" s="106"/>
      <c r="AE638" s="6"/>
      <c r="AF638" s="106"/>
      <c r="AG638" s="6"/>
      <c r="AH638" s="106"/>
      <c r="AI638" s="107"/>
      <c r="AJ638" s="5"/>
    </row>
    <row r="639" spans="1:36" ht="12" customHeight="1">
      <c r="A639" s="99"/>
      <c r="B639" s="101"/>
      <c r="C639" s="99"/>
      <c r="D639" s="99"/>
      <c r="E639" s="102"/>
      <c r="F639" s="101"/>
      <c r="G639" s="101"/>
      <c r="H639" s="101"/>
      <c r="I639" s="101"/>
      <c r="J639" s="106"/>
      <c r="K639" s="106"/>
      <c r="L639" s="106"/>
      <c r="M639" s="106"/>
      <c r="N639" s="106"/>
      <c r="O639" s="106"/>
      <c r="P639" s="10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106"/>
      <c r="AC639" s="6"/>
      <c r="AD639" s="106"/>
      <c r="AE639" s="6"/>
      <c r="AF639" s="106"/>
      <c r="AG639" s="6"/>
      <c r="AH639" s="106"/>
      <c r="AI639" s="107"/>
      <c r="AJ639" s="5"/>
    </row>
    <row r="640" spans="1:36" ht="12" customHeight="1">
      <c r="A640" s="99"/>
      <c r="B640" s="101"/>
      <c r="C640" s="99"/>
      <c r="D640" s="99"/>
      <c r="E640" s="102"/>
      <c r="F640" s="101"/>
      <c r="G640" s="101"/>
      <c r="H640" s="101"/>
      <c r="I640" s="101"/>
      <c r="J640" s="106"/>
      <c r="K640" s="106"/>
      <c r="L640" s="106"/>
      <c r="M640" s="106"/>
      <c r="N640" s="106"/>
      <c r="O640" s="106"/>
      <c r="P640" s="10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106"/>
      <c r="AC640" s="6"/>
      <c r="AD640" s="106"/>
      <c r="AE640" s="6"/>
      <c r="AF640" s="106"/>
      <c r="AG640" s="6"/>
      <c r="AH640" s="106"/>
      <c r="AI640" s="107"/>
      <c r="AJ640" s="5"/>
    </row>
    <row r="641" spans="1:36" ht="12" customHeight="1">
      <c r="A641" s="99"/>
      <c r="B641" s="101"/>
      <c r="C641" s="99"/>
      <c r="D641" s="99"/>
      <c r="E641" s="102"/>
      <c r="F641" s="101"/>
      <c r="G641" s="101"/>
      <c r="H641" s="101"/>
      <c r="I641" s="101"/>
      <c r="J641" s="106"/>
      <c r="K641" s="106"/>
      <c r="L641" s="106"/>
      <c r="M641" s="106"/>
      <c r="N641" s="106"/>
      <c r="O641" s="106"/>
      <c r="P641" s="10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106"/>
      <c r="AC641" s="6"/>
      <c r="AD641" s="106"/>
      <c r="AE641" s="6"/>
      <c r="AF641" s="106"/>
      <c r="AG641" s="6"/>
      <c r="AH641" s="106"/>
      <c r="AI641" s="107"/>
      <c r="AJ641" s="5"/>
    </row>
    <row r="642" spans="1:36" ht="12" customHeight="1">
      <c r="A642" s="99"/>
      <c r="B642" s="101"/>
      <c r="C642" s="99"/>
      <c r="D642" s="99"/>
      <c r="E642" s="102"/>
      <c r="F642" s="101"/>
      <c r="G642" s="101"/>
      <c r="H642" s="101"/>
      <c r="I642" s="101"/>
      <c r="J642" s="106"/>
      <c r="K642" s="106"/>
      <c r="L642" s="106"/>
      <c r="M642" s="106"/>
      <c r="N642" s="106"/>
      <c r="O642" s="106"/>
      <c r="P642" s="10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106"/>
      <c r="AC642" s="6"/>
      <c r="AD642" s="106"/>
      <c r="AE642" s="6"/>
      <c r="AF642" s="106"/>
      <c r="AG642" s="6"/>
      <c r="AH642" s="106"/>
      <c r="AI642" s="107"/>
      <c r="AJ642" s="5"/>
    </row>
    <row r="643" spans="1:36" ht="12" customHeight="1">
      <c r="A643" s="99"/>
      <c r="B643" s="101"/>
      <c r="C643" s="99"/>
      <c r="D643" s="99"/>
      <c r="E643" s="102"/>
      <c r="F643" s="101"/>
      <c r="G643" s="101"/>
      <c r="H643" s="101"/>
      <c r="I643" s="101"/>
      <c r="J643" s="106"/>
      <c r="K643" s="106"/>
      <c r="L643" s="106"/>
      <c r="M643" s="106"/>
      <c r="N643" s="106"/>
      <c r="O643" s="106"/>
      <c r="P643" s="10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106"/>
      <c r="AC643" s="6"/>
      <c r="AD643" s="106"/>
      <c r="AE643" s="6"/>
      <c r="AF643" s="106"/>
      <c r="AG643" s="6"/>
      <c r="AH643" s="106"/>
      <c r="AI643" s="107"/>
      <c r="AJ643" s="5"/>
    </row>
    <row r="644" spans="1:36" ht="12" customHeight="1">
      <c r="A644" s="99"/>
      <c r="B644" s="101"/>
      <c r="C644" s="99"/>
      <c r="D644" s="99"/>
      <c r="E644" s="102"/>
      <c r="F644" s="101"/>
      <c r="G644" s="101"/>
      <c r="H644" s="101"/>
      <c r="I644" s="101"/>
      <c r="J644" s="106"/>
      <c r="K644" s="106"/>
      <c r="L644" s="106"/>
      <c r="M644" s="106"/>
      <c r="N644" s="106"/>
      <c r="O644" s="106"/>
      <c r="P644" s="10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106"/>
      <c r="AC644" s="6"/>
      <c r="AD644" s="106"/>
      <c r="AE644" s="6"/>
      <c r="AF644" s="106"/>
      <c r="AG644" s="6"/>
      <c r="AH644" s="106"/>
      <c r="AI644" s="107"/>
      <c r="AJ644" s="5"/>
    </row>
    <row r="645" spans="1:36" ht="12" customHeight="1">
      <c r="A645" s="99"/>
      <c r="B645" s="101"/>
      <c r="C645" s="99"/>
      <c r="D645" s="99"/>
      <c r="E645" s="102"/>
      <c r="F645" s="101"/>
      <c r="G645" s="101"/>
      <c r="H645" s="101"/>
      <c r="I645" s="101"/>
      <c r="J645" s="106"/>
      <c r="K645" s="106"/>
      <c r="L645" s="106"/>
      <c r="M645" s="106"/>
      <c r="N645" s="106"/>
      <c r="O645" s="106"/>
      <c r="P645" s="10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106"/>
      <c r="AC645" s="6"/>
      <c r="AD645" s="106"/>
      <c r="AE645" s="6"/>
      <c r="AF645" s="106"/>
      <c r="AG645" s="6"/>
      <c r="AH645" s="106"/>
      <c r="AI645" s="107"/>
      <c r="AJ645" s="5"/>
    </row>
    <row r="646" spans="1:36" ht="12" customHeight="1">
      <c r="A646" s="99"/>
      <c r="B646" s="101"/>
      <c r="C646" s="99"/>
      <c r="D646" s="99"/>
      <c r="E646" s="102"/>
      <c r="F646" s="101"/>
      <c r="G646" s="101"/>
      <c r="H646" s="101"/>
      <c r="I646" s="101"/>
      <c r="J646" s="106"/>
      <c r="K646" s="106"/>
      <c r="L646" s="106"/>
      <c r="M646" s="106"/>
      <c r="N646" s="106"/>
      <c r="O646" s="106"/>
      <c r="P646" s="10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106"/>
      <c r="AC646" s="6"/>
      <c r="AD646" s="106"/>
      <c r="AE646" s="6"/>
      <c r="AF646" s="106"/>
      <c r="AG646" s="6"/>
      <c r="AH646" s="106"/>
      <c r="AI646" s="107"/>
      <c r="AJ646" s="5"/>
    </row>
    <row r="647" spans="1:36" ht="12" customHeight="1">
      <c r="A647" s="99"/>
      <c r="B647" s="101"/>
      <c r="C647" s="99"/>
      <c r="D647" s="99"/>
      <c r="E647" s="102"/>
      <c r="F647" s="101"/>
      <c r="G647" s="101"/>
      <c r="H647" s="101"/>
      <c r="I647" s="101"/>
      <c r="J647" s="106"/>
      <c r="K647" s="106"/>
      <c r="L647" s="106"/>
      <c r="M647" s="106"/>
      <c r="N647" s="106"/>
      <c r="O647" s="106"/>
      <c r="P647" s="10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106"/>
      <c r="AC647" s="6"/>
      <c r="AD647" s="106"/>
      <c r="AE647" s="6"/>
      <c r="AF647" s="106"/>
      <c r="AG647" s="6"/>
      <c r="AH647" s="106"/>
      <c r="AI647" s="107"/>
      <c r="AJ647" s="5"/>
    </row>
    <row r="648" spans="1:36" ht="12" customHeight="1">
      <c r="A648" s="99"/>
      <c r="B648" s="101"/>
      <c r="C648" s="99"/>
      <c r="D648" s="99"/>
      <c r="E648" s="102"/>
      <c r="F648" s="101"/>
      <c r="G648" s="101"/>
      <c r="H648" s="101"/>
      <c r="I648" s="101"/>
      <c r="J648" s="106"/>
      <c r="K648" s="106"/>
      <c r="L648" s="106"/>
      <c r="M648" s="106"/>
      <c r="N648" s="106"/>
      <c r="O648" s="106"/>
      <c r="P648" s="10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106"/>
      <c r="AC648" s="6"/>
      <c r="AD648" s="106"/>
      <c r="AE648" s="6"/>
      <c r="AF648" s="106"/>
      <c r="AG648" s="6"/>
      <c r="AH648" s="106"/>
      <c r="AI648" s="107"/>
      <c r="AJ648" s="5"/>
    </row>
    <row r="649" spans="1:36" ht="12" customHeight="1">
      <c r="A649" s="99"/>
      <c r="B649" s="101"/>
      <c r="C649" s="99"/>
      <c r="D649" s="99"/>
      <c r="E649" s="102"/>
      <c r="F649" s="101"/>
      <c r="G649" s="101"/>
      <c r="H649" s="101"/>
      <c r="I649" s="101"/>
      <c r="J649" s="106"/>
      <c r="K649" s="106"/>
      <c r="L649" s="106"/>
      <c r="M649" s="106"/>
      <c r="N649" s="106"/>
      <c r="O649" s="106"/>
      <c r="P649" s="10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106"/>
      <c r="AC649" s="6"/>
      <c r="AD649" s="106"/>
      <c r="AE649" s="6"/>
      <c r="AF649" s="106"/>
      <c r="AG649" s="6"/>
      <c r="AH649" s="106"/>
      <c r="AI649" s="107"/>
      <c r="AJ649" s="5"/>
    </row>
    <row r="650" spans="1:36" ht="12" customHeight="1">
      <c r="A650" s="99"/>
      <c r="B650" s="101"/>
      <c r="C650" s="99"/>
      <c r="D650" s="99"/>
      <c r="E650" s="102"/>
      <c r="F650" s="101"/>
      <c r="G650" s="101"/>
      <c r="H650" s="101"/>
      <c r="I650" s="101"/>
      <c r="J650" s="106"/>
      <c r="K650" s="106"/>
      <c r="L650" s="106"/>
      <c r="M650" s="106"/>
      <c r="N650" s="106"/>
      <c r="O650" s="106"/>
      <c r="P650" s="10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106"/>
      <c r="AC650" s="6"/>
      <c r="AD650" s="106"/>
      <c r="AE650" s="6"/>
      <c r="AF650" s="106"/>
      <c r="AG650" s="6"/>
      <c r="AH650" s="106"/>
      <c r="AI650" s="107"/>
      <c r="AJ650" s="5"/>
    </row>
    <row r="651" spans="1:36" ht="12" customHeight="1">
      <c r="A651" s="99"/>
      <c r="B651" s="101"/>
      <c r="C651" s="99"/>
      <c r="D651" s="99"/>
      <c r="E651" s="102"/>
      <c r="F651" s="101"/>
      <c r="G651" s="101"/>
      <c r="H651" s="101"/>
      <c r="I651" s="101"/>
      <c r="J651" s="106"/>
      <c r="K651" s="106"/>
      <c r="L651" s="106"/>
      <c r="M651" s="106"/>
      <c r="N651" s="106"/>
      <c r="O651" s="106"/>
      <c r="P651" s="10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106"/>
      <c r="AC651" s="6"/>
      <c r="AD651" s="106"/>
      <c r="AE651" s="6"/>
      <c r="AF651" s="106"/>
      <c r="AG651" s="6"/>
      <c r="AH651" s="106"/>
      <c r="AI651" s="107"/>
      <c r="AJ651" s="5"/>
    </row>
    <row r="652" spans="1:36" ht="12" customHeight="1">
      <c r="A652" s="99"/>
      <c r="B652" s="101"/>
      <c r="C652" s="99"/>
      <c r="D652" s="99"/>
      <c r="E652" s="102"/>
      <c r="F652" s="101"/>
      <c r="G652" s="101"/>
      <c r="H652" s="101"/>
      <c r="I652" s="101"/>
      <c r="J652" s="106"/>
      <c r="K652" s="106"/>
      <c r="L652" s="106"/>
      <c r="M652" s="106"/>
      <c r="N652" s="106"/>
      <c r="O652" s="106"/>
      <c r="P652" s="10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106"/>
      <c r="AC652" s="6"/>
      <c r="AD652" s="106"/>
      <c r="AE652" s="6"/>
      <c r="AF652" s="106"/>
      <c r="AG652" s="6"/>
      <c r="AH652" s="106"/>
      <c r="AI652" s="107"/>
      <c r="AJ652" s="5"/>
    </row>
    <row r="653" spans="1:36" ht="12" customHeight="1">
      <c r="A653" s="99"/>
      <c r="B653" s="101"/>
      <c r="C653" s="99"/>
      <c r="D653" s="99"/>
      <c r="E653" s="102"/>
      <c r="F653" s="101"/>
      <c r="G653" s="101"/>
      <c r="H653" s="101"/>
      <c r="I653" s="101"/>
      <c r="J653" s="106"/>
      <c r="K653" s="106"/>
      <c r="L653" s="106"/>
      <c r="M653" s="106"/>
      <c r="N653" s="106"/>
      <c r="O653" s="106"/>
      <c r="P653" s="10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106"/>
      <c r="AC653" s="6"/>
      <c r="AD653" s="106"/>
      <c r="AE653" s="6"/>
      <c r="AF653" s="106"/>
      <c r="AG653" s="6"/>
      <c r="AH653" s="106"/>
      <c r="AI653" s="107"/>
      <c r="AJ653" s="5"/>
    </row>
    <row r="654" spans="1:36" ht="12" customHeight="1">
      <c r="A654" s="99"/>
      <c r="B654" s="101"/>
      <c r="C654" s="99"/>
      <c r="D654" s="99"/>
      <c r="E654" s="102"/>
      <c r="F654" s="101"/>
      <c r="G654" s="101"/>
      <c r="H654" s="101"/>
      <c r="I654" s="101"/>
      <c r="J654" s="106"/>
      <c r="K654" s="106"/>
      <c r="L654" s="106"/>
      <c r="M654" s="106"/>
      <c r="N654" s="106"/>
      <c r="O654" s="106"/>
      <c r="P654" s="10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106"/>
      <c r="AC654" s="6"/>
      <c r="AD654" s="106"/>
      <c r="AE654" s="6"/>
      <c r="AF654" s="106"/>
      <c r="AG654" s="6"/>
      <c r="AH654" s="106"/>
      <c r="AI654" s="107"/>
      <c r="AJ654" s="5"/>
    </row>
    <row r="655" spans="1:36" ht="12" customHeight="1">
      <c r="A655" s="99"/>
      <c r="B655" s="101"/>
      <c r="C655" s="99"/>
      <c r="D655" s="99"/>
      <c r="E655" s="102"/>
      <c r="F655" s="101"/>
      <c r="G655" s="101"/>
      <c r="H655" s="101"/>
      <c r="I655" s="101"/>
      <c r="J655" s="106"/>
      <c r="K655" s="106"/>
      <c r="L655" s="106"/>
      <c r="M655" s="106"/>
      <c r="N655" s="106"/>
      <c r="O655" s="106"/>
      <c r="P655" s="10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106"/>
      <c r="AC655" s="6"/>
      <c r="AD655" s="106"/>
      <c r="AE655" s="6"/>
      <c r="AF655" s="106"/>
      <c r="AG655" s="6"/>
      <c r="AH655" s="106"/>
      <c r="AI655" s="107"/>
      <c r="AJ655" s="5"/>
    </row>
    <row r="656" spans="1:36" ht="12" customHeight="1">
      <c r="A656" s="99"/>
      <c r="B656" s="101"/>
      <c r="C656" s="99"/>
      <c r="D656" s="99"/>
      <c r="E656" s="102"/>
      <c r="F656" s="101"/>
      <c r="G656" s="101"/>
      <c r="H656" s="101"/>
      <c r="I656" s="101"/>
      <c r="J656" s="106"/>
      <c r="K656" s="106"/>
      <c r="L656" s="106"/>
      <c r="M656" s="106"/>
      <c r="N656" s="106"/>
      <c r="O656" s="106"/>
      <c r="P656" s="10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106"/>
      <c r="AC656" s="6"/>
      <c r="AD656" s="106"/>
      <c r="AE656" s="6"/>
      <c r="AF656" s="106"/>
      <c r="AG656" s="6"/>
      <c r="AH656" s="106"/>
      <c r="AI656" s="107"/>
      <c r="AJ656" s="5"/>
    </row>
    <row r="657" spans="1:36" ht="12" customHeight="1">
      <c r="A657" s="99"/>
      <c r="B657" s="101"/>
      <c r="C657" s="99"/>
      <c r="D657" s="99"/>
      <c r="E657" s="102"/>
      <c r="F657" s="101"/>
      <c r="G657" s="101"/>
      <c r="H657" s="101"/>
      <c r="I657" s="101"/>
      <c r="J657" s="106"/>
      <c r="K657" s="106"/>
      <c r="L657" s="106"/>
      <c r="M657" s="106"/>
      <c r="N657" s="106"/>
      <c r="O657" s="106"/>
      <c r="P657" s="10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106"/>
      <c r="AC657" s="6"/>
      <c r="AD657" s="106"/>
      <c r="AE657" s="6"/>
      <c r="AF657" s="106"/>
      <c r="AG657" s="6"/>
      <c r="AH657" s="106"/>
      <c r="AI657" s="107"/>
      <c r="AJ657" s="5"/>
    </row>
    <row r="658" spans="1:36" ht="12" customHeight="1">
      <c r="A658" s="99"/>
      <c r="B658" s="101"/>
      <c r="C658" s="99"/>
      <c r="D658" s="99"/>
      <c r="E658" s="102"/>
      <c r="F658" s="101"/>
      <c r="G658" s="101"/>
      <c r="H658" s="101"/>
      <c r="I658" s="101"/>
      <c r="J658" s="106"/>
      <c r="K658" s="106"/>
      <c r="L658" s="106"/>
      <c r="M658" s="106"/>
      <c r="N658" s="106"/>
      <c r="O658" s="106"/>
      <c r="P658" s="10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106"/>
      <c r="AC658" s="6"/>
      <c r="AD658" s="106"/>
      <c r="AE658" s="6"/>
      <c r="AF658" s="106"/>
      <c r="AG658" s="6"/>
      <c r="AH658" s="106"/>
      <c r="AI658" s="107"/>
      <c r="AJ658" s="5"/>
    </row>
    <row r="659" spans="1:36" ht="12" customHeight="1">
      <c r="A659" s="99"/>
      <c r="B659" s="101"/>
      <c r="C659" s="99"/>
      <c r="D659" s="99"/>
      <c r="E659" s="102"/>
      <c r="F659" s="101"/>
      <c r="G659" s="101"/>
      <c r="H659" s="101"/>
      <c r="I659" s="101"/>
      <c r="J659" s="106"/>
      <c r="K659" s="106"/>
      <c r="L659" s="106"/>
      <c r="M659" s="106"/>
      <c r="N659" s="106"/>
      <c r="O659" s="106"/>
      <c r="P659" s="10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106"/>
      <c r="AC659" s="6"/>
      <c r="AD659" s="106"/>
      <c r="AE659" s="6"/>
      <c r="AF659" s="106"/>
      <c r="AG659" s="6"/>
      <c r="AH659" s="106"/>
      <c r="AI659" s="107"/>
      <c r="AJ659" s="5"/>
    </row>
    <row r="660" spans="1:36" ht="12" customHeight="1">
      <c r="A660" s="99"/>
      <c r="B660" s="101"/>
      <c r="C660" s="99"/>
      <c r="D660" s="99"/>
      <c r="E660" s="102"/>
      <c r="F660" s="101"/>
      <c r="G660" s="101"/>
      <c r="H660" s="101"/>
      <c r="I660" s="101"/>
      <c r="J660" s="106"/>
      <c r="K660" s="106"/>
      <c r="L660" s="106"/>
      <c r="M660" s="106"/>
      <c r="N660" s="106"/>
      <c r="O660" s="106"/>
      <c r="P660" s="10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106"/>
      <c r="AC660" s="6"/>
      <c r="AD660" s="106"/>
      <c r="AE660" s="6"/>
      <c r="AF660" s="106"/>
      <c r="AG660" s="6"/>
      <c r="AH660" s="106"/>
      <c r="AI660" s="107"/>
      <c r="AJ660" s="5"/>
    </row>
    <row r="661" spans="1:36" ht="12" customHeight="1">
      <c r="A661" s="99"/>
      <c r="B661" s="101"/>
      <c r="C661" s="99"/>
      <c r="D661" s="99"/>
      <c r="E661" s="102"/>
      <c r="F661" s="101"/>
      <c r="G661" s="101"/>
      <c r="H661" s="101"/>
      <c r="I661" s="101"/>
      <c r="J661" s="106"/>
      <c r="K661" s="106"/>
      <c r="L661" s="106"/>
      <c r="M661" s="106"/>
      <c r="N661" s="106"/>
      <c r="O661" s="106"/>
      <c r="P661" s="10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106"/>
      <c r="AC661" s="6"/>
      <c r="AD661" s="106"/>
      <c r="AE661" s="6"/>
      <c r="AF661" s="106"/>
      <c r="AG661" s="6"/>
      <c r="AH661" s="106"/>
      <c r="AI661" s="107"/>
      <c r="AJ661" s="5"/>
    </row>
    <row r="662" spans="1:36" ht="12" customHeight="1">
      <c r="A662" s="99"/>
      <c r="B662" s="101"/>
      <c r="C662" s="99"/>
      <c r="D662" s="99"/>
      <c r="E662" s="102"/>
      <c r="F662" s="101"/>
      <c r="G662" s="101"/>
      <c r="H662" s="101"/>
      <c r="I662" s="101"/>
      <c r="J662" s="106"/>
      <c r="K662" s="106"/>
      <c r="L662" s="106"/>
      <c r="M662" s="106"/>
      <c r="N662" s="106"/>
      <c r="O662" s="106"/>
      <c r="P662" s="10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106"/>
      <c r="AC662" s="6"/>
      <c r="AD662" s="106"/>
      <c r="AE662" s="6"/>
      <c r="AF662" s="106"/>
      <c r="AG662" s="6"/>
      <c r="AH662" s="106"/>
      <c r="AI662" s="107"/>
      <c r="AJ662" s="5"/>
    </row>
    <row r="663" spans="1:36" ht="12" customHeight="1">
      <c r="A663" s="99"/>
      <c r="B663" s="101"/>
      <c r="C663" s="99"/>
      <c r="D663" s="99"/>
      <c r="E663" s="102"/>
      <c r="F663" s="101"/>
      <c r="G663" s="101"/>
      <c r="H663" s="101"/>
      <c r="I663" s="101"/>
      <c r="J663" s="106"/>
      <c r="K663" s="106"/>
      <c r="L663" s="106"/>
      <c r="M663" s="106"/>
      <c r="N663" s="106"/>
      <c r="O663" s="106"/>
      <c r="P663" s="10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106"/>
      <c r="AC663" s="6"/>
      <c r="AD663" s="106"/>
      <c r="AE663" s="6"/>
      <c r="AF663" s="106"/>
      <c r="AG663" s="6"/>
      <c r="AH663" s="106"/>
      <c r="AI663" s="107"/>
      <c r="AJ663" s="5"/>
    </row>
    <row r="664" spans="1:36" ht="12" customHeight="1">
      <c r="A664" s="99"/>
      <c r="B664" s="101"/>
      <c r="C664" s="99"/>
      <c r="D664" s="99"/>
      <c r="E664" s="102"/>
      <c r="F664" s="101"/>
      <c r="G664" s="101"/>
      <c r="H664" s="101"/>
      <c r="I664" s="101"/>
      <c r="J664" s="106"/>
      <c r="K664" s="106"/>
      <c r="L664" s="106"/>
      <c r="M664" s="106"/>
      <c r="N664" s="106"/>
      <c r="O664" s="106"/>
      <c r="P664" s="10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106"/>
      <c r="AC664" s="6"/>
      <c r="AD664" s="106"/>
      <c r="AE664" s="6"/>
      <c r="AF664" s="106"/>
      <c r="AG664" s="6"/>
      <c r="AH664" s="106"/>
      <c r="AI664" s="107"/>
      <c r="AJ664" s="5"/>
    </row>
    <row r="665" spans="1:36" ht="12" customHeight="1">
      <c r="A665" s="99"/>
      <c r="B665" s="101"/>
      <c r="C665" s="99"/>
      <c r="D665" s="99"/>
      <c r="E665" s="102"/>
      <c r="F665" s="101"/>
      <c r="G665" s="101"/>
      <c r="H665" s="101"/>
      <c r="I665" s="101"/>
      <c r="J665" s="106"/>
      <c r="K665" s="106"/>
      <c r="L665" s="106"/>
      <c r="M665" s="106"/>
      <c r="N665" s="106"/>
      <c r="O665" s="106"/>
      <c r="P665" s="10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106"/>
      <c r="AC665" s="6"/>
      <c r="AD665" s="106"/>
      <c r="AE665" s="6"/>
      <c r="AF665" s="106"/>
      <c r="AG665" s="6"/>
      <c r="AH665" s="106"/>
      <c r="AI665" s="107"/>
      <c r="AJ665" s="5"/>
    </row>
    <row r="666" spans="1:36" ht="12" customHeight="1">
      <c r="A666" s="99"/>
      <c r="B666" s="101"/>
      <c r="C666" s="99"/>
      <c r="D666" s="99"/>
      <c r="E666" s="102"/>
      <c r="F666" s="101"/>
      <c r="G666" s="101"/>
      <c r="H666" s="101"/>
      <c r="I666" s="101"/>
      <c r="J666" s="106"/>
      <c r="K666" s="106"/>
      <c r="L666" s="106"/>
      <c r="M666" s="106"/>
      <c r="N666" s="106"/>
      <c r="O666" s="106"/>
      <c r="P666" s="10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106"/>
      <c r="AC666" s="6"/>
      <c r="AD666" s="106"/>
      <c r="AE666" s="6"/>
      <c r="AF666" s="106"/>
      <c r="AG666" s="6"/>
      <c r="AH666" s="106"/>
      <c r="AI666" s="107"/>
      <c r="AJ666" s="5"/>
    </row>
    <row r="667" spans="1:36" ht="12" customHeight="1">
      <c r="A667" s="99"/>
      <c r="B667" s="101"/>
      <c r="C667" s="99"/>
      <c r="D667" s="99"/>
      <c r="E667" s="102"/>
      <c r="F667" s="101"/>
      <c r="G667" s="101"/>
      <c r="H667" s="101"/>
      <c r="I667" s="101"/>
      <c r="J667" s="106"/>
      <c r="K667" s="106"/>
      <c r="L667" s="106"/>
      <c r="M667" s="106"/>
      <c r="N667" s="106"/>
      <c r="O667" s="106"/>
      <c r="P667" s="10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106"/>
      <c r="AC667" s="6"/>
      <c r="AD667" s="106"/>
      <c r="AE667" s="6"/>
      <c r="AF667" s="106"/>
      <c r="AG667" s="6"/>
      <c r="AH667" s="106"/>
      <c r="AI667" s="107"/>
      <c r="AJ667" s="5"/>
    </row>
    <row r="668" spans="1:36" ht="12" customHeight="1">
      <c r="A668" s="99"/>
      <c r="B668" s="101"/>
      <c r="C668" s="99"/>
      <c r="D668" s="99"/>
      <c r="E668" s="102"/>
      <c r="F668" s="101"/>
      <c r="G668" s="101"/>
      <c r="H668" s="101"/>
      <c r="I668" s="101"/>
      <c r="J668" s="106"/>
      <c r="K668" s="106"/>
      <c r="L668" s="106"/>
      <c r="M668" s="106"/>
      <c r="N668" s="106"/>
      <c r="O668" s="106"/>
      <c r="P668" s="10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106"/>
      <c r="AC668" s="6"/>
      <c r="AD668" s="106"/>
      <c r="AE668" s="6"/>
      <c r="AF668" s="106"/>
      <c r="AG668" s="6"/>
      <c r="AH668" s="106"/>
      <c r="AI668" s="107"/>
      <c r="AJ668" s="5"/>
    </row>
    <row r="669" spans="1:36" ht="12" customHeight="1">
      <c r="A669" s="99"/>
      <c r="B669" s="101"/>
      <c r="C669" s="99"/>
      <c r="D669" s="99"/>
      <c r="E669" s="102"/>
      <c r="F669" s="101"/>
      <c r="G669" s="101"/>
      <c r="H669" s="101"/>
      <c r="I669" s="101"/>
      <c r="J669" s="106"/>
      <c r="K669" s="106"/>
      <c r="L669" s="106"/>
      <c r="M669" s="106"/>
      <c r="N669" s="106"/>
      <c r="O669" s="106"/>
      <c r="P669" s="10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106"/>
      <c r="AC669" s="6"/>
      <c r="AD669" s="106"/>
      <c r="AE669" s="6"/>
      <c r="AF669" s="106"/>
      <c r="AG669" s="6"/>
      <c r="AH669" s="106"/>
      <c r="AI669" s="107"/>
      <c r="AJ669" s="5"/>
    </row>
    <row r="670" spans="1:36" ht="12" customHeight="1">
      <c r="A670" s="99"/>
      <c r="B670" s="101"/>
      <c r="C670" s="99"/>
      <c r="D670" s="99"/>
      <c r="E670" s="102"/>
      <c r="F670" s="101"/>
      <c r="G670" s="101"/>
      <c r="H670" s="101"/>
      <c r="I670" s="101"/>
      <c r="J670" s="106"/>
      <c r="K670" s="106"/>
      <c r="L670" s="106"/>
      <c r="M670" s="106"/>
      <c r="N670" s="106"/>
      <c r="O670" s="106"/>
      <c r="P670" s="10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106"/>
      <c r="AC670" s="6"/>
      <c r="AD670" s="106"/>
      <c r="AE670" s="6"/>
      <c r="AF670" s="106"/>
      <c r="AG670" s="6"/>
      <c r="AH670" s="106"/>
      <c r="AI670" s="107"/>
      <c r="AJ670" s="5"/>
    </row>
    <row r="671" spans="1:36" ht="12" customHeight="1">
      <c r="A671" s="99"/>
      <c r="B671" s="101"/>
      <c r="C671" s="99"/>
      <c r="D671" s="99"/>
      <c r="E671" s="102"/>
      <c r="F671" s="101"/>
      <c r="G671" s="101"/>
      <c r="H671" s="101"/>
      <c r="I671" s="101"/>
      <c r="J671" s="106"/>
      <c r="K671" s="106"/>
      <c r="L671" s="106"/>
      <c r="M671" s="106"/>
      <c r="N671" s="106"/>
      <c r="O671" s="106"/>
      <c r="P671" s="10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106"/>
      <c r="AC671" s="6"/>
      <c r="AD671" s="106"/>
      <c r="AE671" s="6"/>
      <c r="AF671" s="106"/>
      <c r="AG671" s="6"/>
      <c r="AH671" s="106"/>
      <c r="AI671" s="107"/>
      <c r="AJ671" s="5"/>
    </row>
    <row r="672" spans="1:36" ht="12" customHeight="1">
      <c r="A672" s="99"/>
      <c r="B672" s="101"/>
      <c r="C672" s="99"/>
      <c r="D672" s="99"/>
      <c r="E672" s="102"/>
      <c r="F672" s="101"/>
      <c r="G672" s="101"/>
      <c r="H672" s="101"/>
      <c r="I672" s="101"/>
      <c r="J672" s="106"/>
      <c r="K672" s="106"/>
      <c r="L672" s="106"/>
      <c r="M672" s="106"/>
      <c r="N672" s="106"/>
      <c r="O672" s="106"/>
      <c r="P672" s="10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106"/>
      <c r="AC672" s="6"/>
      <c r="AD672" s="106"/>
      <c r="AE672" s="6"/>
      <c r="AF672" s="106"/>
      <c r="AG672" s="6"/>
      <c r="AH672" s="106"/>
      <c r="AI672" s="107"/>
      <c r="AJ672" s="5"/>
    </row>
    <row r="673" spans="1:36" ht="12" customHeight="1">
      <c r="A673" s="99"/>
      <c r="B673" s="101"/>
      <c r="C673" s="99"/>
      <c r="D673" s="99"/>
      <c r="E673" s="102"/>
      <c r="F673" s="101"/>
      <c r="G673" s="101"/>
      <c r="H673" s="101"/>
      <c r="I673" s="101"/>
      <c r="J673" s="106"/>
      <c r="K673" s="106"/>
      <c r="L673" s="106"/>
      <c r="M673" s="106"/>
      <c r="N673" s="106"/>
      <c r="O673" s="106"/>
      <c r="P673" s="10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106"/>
      <c r="AC673" s="6"/>
      <c r="AD673" s="106"/>
      <c r="AE673" s="6"/>
      <c r="AF673" s="106"/>
      <c r="AG673" s="6"/>
      <c r="AH673" s="106"/>
      <c r="AI673" s="107"/>
      <c r="AJ673" s="5"/>
    </row>
    <row r="674" spans="1:36" ht="12" customHeight="1">
      <c r="A674" s="99"/>
      <c r="B674" s="101"/>
      <c r="C674" s="99"/>
      <c r="D674" s="99"/>
      <c r="E674" s="102"/>
      <c r="F674" s="101"/>
      <c r="G674" s="101"/>
      <c r="H674" s="101"/>
      <c r="I674" s="101"/>
      <c r="J674" s="106"/>
      <c r="K674" s="106"/>
      <c r="L674" s="106"/>
      <c r="M674" s="106"/>
      <c r="N674" s="106"/>
      <c r="O674" s="106"/>
      <c r="P674" s="10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106"/>
      <c r="AC674" s="6"/>
      <c r="AD674" s="106"/>
      <c r="AE674" s="6"/>
      <c r="AF674" s="106"/>
      <c r="AG674" s="6"/>
      <c r="AH674" s="106"/>
      <c r="AI674" s="107"/>
      <c r="AJ674" s="5"/>
    </row>
    <row r="675" spans="1:36" ht="12" customHeight="1">
      <c r="A675" s="99"/>
      <c r="B675" s="101"/>
      <c r="C675" s="99"/>
      <c r="D675" s="99"/>
      <c r="E675" s="102"/>
      <c r="F675" s="101"/>
      <c r="G675" s="101"/>
      <c r="H675" s="101"/>
      <c r="I675" s="101"/>
      <c r="J675" s="106"/>
      <c r="K675" s="106"/>
      <c r="L675" s="106"/>
      <c r="M675" s="106"/>
      <c r="N675" s="106"/>
      <c r="O675" s="106"/>
      <c r="P675" s="10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106"/>
      <c r="AC675" s="6"/>
      <c r="AD675" s="106"/>
      <c r="AE675" s="6"/>
      <c r="AF675" s="106"/>
      <c r="AG675" s="6"/>
      <c r="AH675" s="106"/>
      <c r="AI675" s="107"/>
      <c r="AJ675" s="5"/>
    </row>
    <row r="676" spans="1:36" ht="12" customHeight="1">
      <c r="A676" s="99"/>
      <c r="B676" s="101"/>
      <c r="C676" s="99"/>
      <c r="D676" s="99"/>
      <c r="E676" s="102"/>
      <c r="F676" s="101"/>
      <c r="G676" s="101"/>
      <c r="H676" s="101"/>
      <c r="I676" s="101"/>
      <c r="J676" s="106"/>
      <c r="K676" s="106"/>
      <c r="L676" s="106"/>
      <c r="M676" s="106"/>
      <c r="N676" s="106"/>
      <c r="O676" s="106"/>
      <c r="P676" s="10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106"/>
      <c r="AC676" s="6"/>
      <c r="AD676" s="106"/>
      <c r="AE676" s="6"/>
      <c r="AF676" s="106"/>
      <c r="AG676" s="6"/>
      <c r="AH676" s="106"/>
      <c r="AI676" s="107"/>
      <c r="AJ676" s="5"/>
    </row>
    <row r="677" spans="1:36" ht="12" customHeight="1">
      <c r="A677" s="99"/>
      <c r="B677" s="101"/>
      <c r="C677" s="99"/>
      <c r="D677" s="99"/>
      <c r="E677" s="102"/>
      <c r="F677" s="101"/>
      <c r="G677" s="101"/>
      <c r="H677" s="101"/>
      <c r="I677" s="101"/>
      <c r="J677" s="106"/>
      <c r="K677" s="106"/>
      <c r="L677" s="106"/>
      <c r="M677" s="106"/>
      <c r="N677" s="106"/>
      <c r="O677" s="106"/>
      <c r="P677" s="10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106"/>
      <c r="AC677" s="6"/>
      <c r="AD677" s="106"/>
      <c r="AE677" s="6"/>
      <c r="AF677" s="106"/>
      <c r="AG677" s="6"/>
      <c r="AH677" s="106"/>
      <c r="AI677" s="107"/>
      <c r="AJ677" s="5"/>
    </row>
    <row r="678" spans="1:36" ht="12" customHeight="1">
      <c r="A678" s="99"/>
      <c r="B678" s="101"/>
      <c r="C678" s="99"/>
      <c r="D678" s="99"/>
      <c r="E678" s="102"/>
      <c r="F678" s="101"/>
      <c r="G678" s="101"/>
      <c r="H678" s="101"/>
      <c r="I678" s="101"/>
      <c r="J678" s="106"/>
      <c r="K678" s="106"/>
      <c r="L678" s="106"/>
      <c r="M678" s="106"/>
      <c r="N678" s="106"/>
      <c r="O678" s="106"/>
      <c r="P678" s="10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106"/>
      <c r="AC678" s="6"/>
      <c r="AD678" s="106"/>
      <c r="AE678" s="6"/>
      <c r="AF678" s="106"/>
      <c r="AG678" s="6"/>
      <c r="AH678" s="106"/>
      <c r="AI678" s="107"/>
      <c r="AJ678" s="5"/>
    </row>
    <row r="679" spans="1:36" ht="12" customHeight="1">
      <c r="A679" s="99"/>
      <c r="B679" s="101"/>
      <c r="C679" s="99"/>
      <c r="D679" s="99"/>
      <c r="E679" s="102"/>
      <c r="F679" s="101"/>
      <c r="G679" s="101"/>
      <c r="H679" s="101"/>
      <c r="I679" s="101"/>
      <c r="J679" s="106"/>
      <c r="K679" s="106"/>
      <c r="L679" s="106"/>
      <c r="M679" s="106"/>
      <c r="N679" s="106"/>
      <c r="O679" s="106"/>
      <c r="P679" s="10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106"/>
      <c r="AC679" s="6"/>
      <c r="AD679" s="106"/>
      <c r="AE679" s="6"/>
      <c r="AF679" s="106"/>
      <c r="AG679" s="6"/>
      <c r="AH679" s="106"/>
      <c r="AI679" s="107"/>
      <c r="AJ679" s="5"/>
    </row>
    <row r="680" spans="1:36" ht="12" customHeight="1">
      <c r="A680" s="99"/>
      <c r="B680" s="101"/>
      <c r="C680" s="99"/>
      <c r="D680" s="99"/>
      <c r="E680" s="102"/>
      <c r="F680" s="101"/>
      <c r="G680" s="101"/>
      <c r="H680" s="101"/>
      <c r="I680" s="101"/>
      <c r="J680" s="106"/>
      <c r="K680" s="106"/>
      <c r="L680" s="106"/>
      <c r="M680" s="106"/>
      <c r="N680" s="106"/>
      <c r="O680" s="106"/>
      <c r="P680" s="10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106"/>
      <c r="AC680" s="6"/>
      <c r="AD680" s="106"/>
      <c r="AE680" s="6"/>
      <c r="AF680" s="106"/>
      <c r="AG680" s="6"/>
      <c r="AH680" s="106"/>
      <c r="AI680" s="107"/>
      <c r="AJ680" s="5"/>
    </row>
    <row r="681" spans="1:36" ht="12" customHeight="1">
      <c r="A681" s="99"/>
      <c r="B681" s="101"/>
      <c r="C681" s="99"/>
      <c r="D681" s="99"/>
      <c r="E681" s="102"/>
      <c r="F681" s="101"/>
      <c r="G681" s="101"/>
      <c r="H681" s="101"/>
      <c r="I681" s="101"/>
      <c r="J681" s="106"/>
      <c r="K681" s="106"/>
      <c r="L681" s="106"/>
      <c r="M681" s="106"/>
      <c r="N681" s="106"/>
      <c r="O681" s="106"/>
      <c r="P681" s="10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106"/>
      <c r="AC681" s="6"/>
      <c r="AD681" s="106"/>
      <c r="AE681" s="6"/>
      <c r="AF681" s="106"/>
      <c r="AG681" s="6"/>
      <c r="AH681" s="106"/>
      <c r="AI681" s="107"/>
      <c r="AJ681" s="5"/>
    </row>
    <row r="682" spans="1:36" ht="12" customHeight="1">
      <c r="A682" s="99"/>
      <c r="B682" s="101"/>
      <c r="C682" s="99"/>
      <c r="D682" s="99"/>
      <c r="E682" s="102"/>
      <c r="F682" s="101"/>
      <c r="G682" s="101"/>
      <c r="H682" s="101"/>
      <c r="I682" s="101"/>
      <c r="J682" s="106"/>
      <c r="K682" s="106"/>
      <c r="L682" s="106"/>
      <c r="M682" s="106"/>
      <c r="N682" s="106"/>
      <c r="O682" s="106"/>
      <c r="P682" s="10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106"/>
      <c r="AC682" s="6"/>
      <c r="AD682" s="106"/>
      <c r="AE682" s="6"/>
      <c r="AF682" s="106"/>
      <c r="AG682" s="6"/>
      <c r="AH682" s="106"/>
      <c r="AI682" s="107"/>
      <c r="AJ682" s="5"/>
    </row>
    <row r="683" spans="1:36" ht="12" customHeight="1">
      <c r="A683" s="99"/>
      <c r="B683" s="101"/>
      <c r="C683" s="99"/>
      <c r="D683" s="99"/>
      <c r="E683" s="102"/>
      <c r="F683" s="101"/>
      <c r="G683" s="101"/>
      <c r="H683" s="101"/>
      <c r="I683" s="101"/>
      <c r="J683" s="106"/>
      <c r="K683" s="106"/>
      <c r="L683" s="106"/>
      <c r="M683" s="106"/>
      <c r="N683" s="106"/>
      <c r="O683" s="106"/>
      <c r="P683" s="10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106"/>
      <c r="AC683" s="6"/>
      <c r="AD683" s="106"/>
      <c r="AE683" s="6"/>
      <c r="AF683" s="106"/>
      <c r="AG683" s="6"/>
      <c r="AH683" s="106"/>
      <c r="AI683" s="107"/>
      <c r="AJ683" s="5"/>
    </row>
    <row r="684" spans="1:36" ht="12" customHeight="1">
      <c r="A684" s="99"/>
      <c r="B684" s="101"/>
      <c r="C684" s="99"/>
      <c r="D684" s="99"/>
      <c r="E684" s="102"/>
      <c r="F684" s="101"/>
      <c r="G684" s="101"/>
      <c r="H684" s="101"/>
      <c r="I684" s="101"/>
      <c r="J684" s="106"/>
      <c r="K684" s="106"/>
      <c r="L684" s="106"/>
      <c r="M684" s="106"/>
      <c r="N684" s="106"/>
      <c r="O684" s="106"/>
      <c r="P684" s="10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106"/>
      <c r="AC684" s="6"/>
      <c r="AD684" s="106"/>
      <c r="AE684" s="6"/>
      <c r="AF684" s="106"/>
      <c r="AG684" s="6"/>
      <c r="AH684" s="106"/>
      <c r="AI684" s="107"/>
      <c r="AJ684" s="5"/>
    </row>
    <row r="685" spans="1:36" ht="12" customHeight="1">
      <c r="A685" s="99"/>
      <c r="B685" s="101"/>
      <c r="C685" s="99"/>
      <c r="D685" s="99"/>
      <c r="E685" s="102"/>
      <c r="F685" s="101"/>
      <c r="G685" s="101"/>
      <c r="H685" s="101"/>
      <c r="I685" s="101"/>
      <c r="J685" s="106"/>
      <c r="K685" s="106"/>
      <c r="L685" s="106"/>
      <c r="M685" s="106"/>
      <c r="N685" s="106"/>
      <c r="O685" s="106"/>
      <c r="P685" s="10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106"/>
      <c r="AC685" s="6"/>
      <c r="AD685" s="106"/>
      <c r="AE685" s="6"/>
      <c r="AF685" s="106"/>
      <c r="AG685" s="6"/>
      <c r="AH685" s="106"/>
      <c r="AI685" s="107"/>
      <c r="AJ685" s="5"/>
    </row>
    <row r="686" spans="1:36" ht="12" customHeight="1">
      <c r="A686" s="99"/>
      <c r="B686" s="101"/>
      <c r="C686" s="99"/>
      <c r="D686" s="99"/>
      <c r="E686" s="102"/>
      <c r="F686" s="101"/>
      <c r="G686" s="101"/>
      <c r="H686" s="101"/>
      <c r="I686" s="101"/>
      <c r="J686" s="106"/>
      <c r="K686" s="106"/>
      <c r="L686" s="106"/>
      <c r="M686" s="106"/>
      <c r="N686" s="106"/>
      <c r="O686" s="106"/>
      <c r="P686" s="10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106"/>
      <c r="AC686" s="6"/>
      <c r="AD686" s="106"/>
      <c r="AE686" s="6"/>
      <c r="AF686" s="106"/>
      <c r="AG686" s="6"/>
      <c r="AH686" s="106"/>
      <c r="AI686" s="107"/>
      <c r="AJ686" s="5"/>
    </row>
    <row r="687" spans="1:36" ht="12" customHeight="1">
      <c r="A687" s="99"/>
      <c r="B687" s="101"/>
      <c r="C687" s="99"/>
      <c r="D687" s="99"/>
      <c r="E687" s="102"/>
      <c r="F687" s="101"/>
      <c r="G687" s="101"/>
      <c r="H687" s="101"/>
      <c r="I687" s="101"/>
      <c r="J687" s="106"/>
      <c r="K687" s="106"/>
      <c r="L687" s="106"/>
      <c r="M687" s="106"/>
      <c r="N687" s="106"/>
      <c r="O687" s="106"/>
      <c r="P687" s="10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106"/>
      <c r="AC687" s="6"/>
      <c r="AD687" s="106"/>
      <c r="AE687" s="6"/>
      <c r="AF687" s="106"/>
      <c r="AG687" s="6"/>
      <c r="AH687" s="106"/>
      <c r="AI687" s="107"/>
      <c r="AJ687" s="5"/>
    </row>
    <row r="688" spans="1:36" ht="12" customHeight="1">
      <c r="A688" s="99"/>
      <c r="B688" s="101"/>
      <c r="C688" s="99"/>
      <c r="D688" s="99"/>
      <c r="E688" s="102"/>
      <c r="F688" s="101"/>
      <c r="G688" s="101"/>
      <c r="H688" s="101"/>
      <c r="I688" s="101"/>
      <c r="J688" s="106"/>
      <c r="K688" s="106"/>
      <c r="L688" s="106"/>
      <c r="M688" s="106"/>
      <c r="N688" s="106"/>
      <c r="O688" s="106"/>
      <c r="P688" s="10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106"/>
      <c r="AC688" s="6"/>
      <c r="AD688" s="106"/>
      <c r="AE688" s="6"/>
      <c r="AF688" s="106"/>
      <c r="AG688" s="6"/>
      <c r="AH688" s="106"/>
      <c r="AI688" s="107"/>
      <c r="AJ688" s="5"/>
    </row>
    <row r="689" spans="1:36" ht="12" customHeight="1">
      <c r="A689" s="99"/>
      <c r="B689" s="101"/>
      <c r="C689" s="99"/>
      <c r="D689" s="99"/>
      <c r="E689" s="102"/>
      <c r="F689" s="101"/>
      <c r="G689" s="101"/>
      <c r="H689" s="101"/>
      <c r="I689" s="101"/>
      <c r="J689" s="106"/>
      <c r="K689" s="106"/>
      <c r="L689" s="106"/>
      <c r="M689" s="106"/>
      <c r="N689" s="106"/>
      <c r="O689" s="106"/>
      <c r="P689" s="10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106"/>
      <c r="AC689" s="6"/>
      <c r="AD689" s="106"/>
      <c r="AE689" s="6"/>
      <c r="AF689" s="106"/>
      <c r="AG689" s="6"/>
      <c r="AH689" s="106"/>
      <c r="AI689" s="107"/>
      <c r="AJ689" s="5"/>
    </row>
    <row r="690" spans="1:36" ht="12" customHeight="1">
      <c r="A690" s="99"/>
      <c r="B690" s="101"/>
      <c r="C690" s="99"/>
      <c r="D690" s="99"/>
      <c r="E690" s="102"/>
      <c r="F690" s="101"/>
      <c r="G690" s="101"/>
      <c r="H690" s="101"/>
      <c r="I690" s="101"/>
      <c r="J690" s="106"/>
      <c r="K690" s="106"/>
      <c r="L690" s="106"/>
      <c r="M690" s="106"/>
      <c r="N690" s="106"/>
      <c r="O690" s="106"/>
      <c r="P690" s="10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106"/>
      <c r="AC690" s="6"/>
      <c r="AD690" s="106"/>
      <c r="AE690" s="6"/>
      <c r="AF690" s="106"/>
      <c r="AG690" s="6"/>
      <c r="AH690" s="106"/>
      <c r="AI690" s="107"/>
      <c r="AJ690" s="5"/>
    </row>
    <row r="691" spans="1:36" ht="12" customHeight="1">
      <c r="A691" s="99"/>
      <c r="B691" s="101"/>
      <c r="C691" s="99"/>
      <c r="D691" s="99"/>
      <c r="E691" s="102"/>
      <c r="F691" s="101"/>
      <c r="G691" s="101"/>
      <c r="H691" s="101"/>
      <c r="I691" s="101"/>
      <c r="J691" s="106"/>
      <c r="K691" s="106"/>
      <c r="L691" s="106"/>
      <c r="M691" s="106"/>
      <c r="N691" s="106"/>
      <c r="O691" s="106"/>
      <c r="P691" s="10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106"/>
      <c r="AC691" s="6"/>
      <c r="AD691" s="106"/>
      <c r="AE691" s="6"/>
      <c r="AF691" s="106"/>
      <c r="AG691" s="6"/>
      <c r="AH691" s="106"/>
      <c r="AI691" s="107"/>
      <c r="AJ691" s="5"/>
    </row>
    <row r="692" spans="1:36" ht="12" customHeight="1">
      <c r="A692" s="99"/>
      <c r="B692" s="101"/>
      <c r="C692" s="99"/>
      <c r="D692" s="99"/>
      <c r="E692" s="102"/>
      <c r="F692" s="101"/>
      <c r="G692" s="101"/>
      <c r="H692" s="101"/>
      <c r="I692" s="101"/>
      <c r="J692" s="106"/>
      <c r="K692" s="106"/>
      <c r="L692" s="106"/>
      <c r="M692" s="106"/>
      <c r="N692" s="106"/>
      <c r="O692" s="106"/>
      <c r="P692" s="10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106"/>
      <c r="AC692" s="6"/>
      <c r="AD692" s="106"/>
      <c r="AE692" s="6"/>
      <c r="AF692" s="106"/>
      <c r="AG692" s="6"/>
      <c r="AH692" s="106"/>
      <c r="AI692" s="107"/>
      <c r="AJ692" s="5"/>
    </row>
    <row r="693" spans="1:36" ht="12" customHeight="1">
      <c r="A693" s="99"/>
      <c r="B693" s="101"/>
      <c r="C693" s="99"/>
      <c r="D693" s="99"/>
      <c r="E693" s="102"/>
      <c r="F693" s="101"/>
      <c r="G693" s="101"/>
      <c r="H693" s="101"/>
      <c r="I693" s="101"/>
      <c r="J693" s="106"/>
      <c r="K693" s="106"/>
      <c r="L693" s="106"/>
      <c r="M693" s="106"/>
      <c r="N693" s="106"/>
      <c r="O693" s="106"/>
      <c r="P693" s="10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106"/>
      <c r="AC693" s="6"/>
      <c r="AD693" s="106"/>
      <c r="AE693" s="6"/>
      <c r="AF693" s="106"/>
      <c r="AG693" s="6"/>
      <c r="AH693" s="106"/>
      <c r="AI693" s="107"/>
      <c r="AJ693" s="5"/>
    </row>
    <row r="694" spans="1:36" ht="12" customHeight="1">
      <c r="A694" s="99"/>
      <c r="B694" s="101"/>
      <c r="C694" s="99"/>
      <c r="D694" s="99"/>
      <c r="E694" s="102"/>
      <c r="F694" s="101"/>
      <c r="G694" s="101"/>
      <c r="H694" s="101"/>
      <c r="I694" s="101"/>
      <c r="J694" s="106"/>
      <c r="K694" s="106"/>
      <c r="L694" s="106"/>
      <c r="M694" s="106"/>
      <c r="N694" s="106"/>
      <c r="O694" s="106"/>
      <c r="P694" s="10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106"/>
      <c r="AC694" s="6"/>
      <c r="AD694" s="106"/>
      <c r="AE694" s="6"/>
      <c r="AF694" s="106"/>
      <c r="AG694" s="6"/>
      <c r="AH694" s="106"/>
      <c r="AI694" s="107"/>
      <c r="AJ694" s="5"/>
    </row>
    <row r="695" spans="1:36" ht="12" customHeight="1">
      <c r="A695" s="99"/>
      <c r="B695" s="101"/>
      <c r="C695" s="99"/>
      <c r="D695" s="99"/>
      <c r="E695" s="102"/>
      <c r="F695" s="101"/>
      <c r="G695" s="101"/>
      <c r="H695" s="101"/>
      <c r="I695" s="101"/>
      <c r="J695" s="106"/>
      <c r="K695" s="106"/>
      <c r="L695" s="106"/>
      <c r="M695" s="106"/>
      <c r="N695" s="106"/>
      <c r="O695" s="106"/>
      <c r="P695" s="10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106"/>
      <c r="AC695" s="6"/>
      <c r="AD695" s="106"/>
      <c r="AE695" s="6"/>
      <c r="AF695" s="106"/>
      <c r="AG695" s="6"/>
      <c r="AH695" s="106"/>
      <c r="AI695" s="107"/>
      <c r="AJ695" s="5"/>
    </row>
    <row r="696" spans="1:36" ht="12" customHeight="1">
      <c r="A696" s="99"/>
      <c r="B696" s="101"/>
      <c r="C696" s="99"/>
      <c r="D696" s="99"/>
      <c r="E696" s="102"/>
      <c r="F696" s="101"/>
      <c r="G696" s="101"/>
      <c r="H696" s="101"/>
      <c r="I696" s="101"/>
      <c r="J696" s="106"/>
      <c r="K696" s="106"/>
      <c r="L696" s="106"/>
      <c r="M696" s="106"/>
      <c r="N696" s="106"/>
      <c r="O696" s="106"/>
      <c r="P696" s="10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106"/>
      <c r="AC696" s="6"/>
      <c r="AD696" s="106"/>
      <c r="AE696" s="6"/>
      <c r="AF696" s="106"/>
      <c r="AG696" s="6"/>
      <c r="AH696" s="106"/>
      <c r="AI696" s="107"/>
      <c r="AJ696" s="5"/>
    </row>
    <row r="697" spans="1:36" ht="12" customHeight="1">
      <c r="A697" s="99"/>
      <c r="B697" s="101"/>
      <c r="C697" s="99"/>
      <c r="D697" s="99"/>
      <c r="E697" s="102"/>
      <c r="F697" s="101"/>
      <c r="G697" s="101"/>
      <c r="H697" s="101"/>
      <c r="I697" s="101"/>
      <c r="J697" s="106"/>
      <c r="K697" s="106"/>
      <c r="L697" s="106"/>
      <c r="M697" s="106"/>
      <c r="N697" s="106"/>
      <c r="O697" s="106"/>
      <c r="P697" s="10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106"/>
      <c r="AC697" s="6"/>
      <c r="AD697" s="106"/>
      <c r="AE697" s="6"/>
      <c r="AF697" s="106"/>
      <c r="AG697" s="6"/>
      <c r="AH697" s="106"/>
      <c r="AI697" s="107"/>
      <c r="AJ697" s="5"/>
    </row>
    <row r="698" spans="1:36" ht="12" customHeight="1">
      <c r="A698" s="99"/>
      <c r="B698" s="101"/>
      <c r="C698" s="99"/>
      <c r="D698" s="99"/>
      <c r="E698" s="102"/>
      <c r="F698" s="101"/>
      <c r="G698" s="101"/>
      <c r="H698" s="101"/>
      <c r="I698" s="101"/>
      <c r="J698" s="106"/>
      <c r="K698" s="106"/>
      <c r="L698" s="106"/>
      <c r="M698" s="106"/>
      <c r="N698" s="106"/>
      <c r="O698" s="106"/>
      <c r="P698" s="10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106"/>
      <c r="AC698" s="6"/>
      <c r="AD698" s="106"/>
      <c r="AE698" s="6"/>
      <c r="AF698" s="106"/>
      <c r="AG698" s="6"/>
      <c r="AH698" s="106"/>
      <c r="AI698" s="107"/>
      <c r="AJ698" s="5"/>
    </row>
    <row r="699" spans="1:36" ht="12" customHeight="1">
      <c r="A699" s="99"/>
      <c r="B699" s="101"/>
      <c r="C699" s="99"/>
      <c r="D699" s="99"/>
      <c r="E699" s="102"/>
      <c r="F699" s="101"/>
      <c r="G699" s="101"/>
      <c r="H699" s="101"/>
      <c r="I699" s="101"/>
      <c r="J699" s="106"/>
      <c r="K699" s="106"/>
      <c r="L699" s="106"/>
      <c r="M699" s="106"/>
      <c r="N699" s="106"/>
      <c r="O699" s="106"/>
      <c r="P699" s="10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106"/>
      <c r="AC699" s="6"/>
      <c r="AD699" s="106"/>
      <c r="AE699" s="6"/>
      <c r="AF699" s="106"/>
      <c r="AG699" s="6"/>
      <c r="AH699" s="106"/>
      <c r="AI699" s="107"/>
      <c r="AJ699" s="5"/>
    </row>
    <row r="700" spans="1:36" ht="12" customHeight="1">
      <c r="A700" s="99"/>
      <c r="B700" s="101"/>
      <c r="C700" s="99"/>
      <c r="D700" s="99"/>
      <c r="E700" s="102"/>
      <c r="F700" s="101"/>
      <c r="G700" s="101"/>
      <c r="H700" s="101"/>
      <c r="I700" s="101"/>
      <c r="J700" s="106"/>
      <c r="K700" s="106"/>
      <c r="L700" s="106"/>
      <c r="M700" s="106"/>
      <c r="N700" s="106"/>
      <c r="O700" s="106"/>
      <c r="P700" s="10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106"/>
      <c r="AC700" s="6"/>
      <c r="AD700" s="106"/>
      <c r="AE700" s="6"/>
      <c r="AF700" s="106"/>
      <c r="AG700" s="6"/>
      <c r="AH700" s="106"/>
      <c r="AI700" s="107"/>
      <c r="AJ700" s="5"/>
    </row>
    <row r="701" spans="1:36" ht="12" customHeight="1">
      <c r="A701" s="99"/>
      <c r="B701" s="101"/>
      <c r="C701" s="99"/>
      <c r="D701" s="99"/>
      <c r="E701" s="102"/>
      <c r="F701" s="101"/>
      <c r="G701" s="101"/>
      <c r="H701" s="101"/>
      <c r="I701" s="101"/>
      <c r="J701" s="106"/>
      <c r="K701" s="106"/>
      <c r="L701" s="106"/>
      <c r="M701" s="106"/>
      <c r="N701" s="106"/>
      <c r="O701" s="106"/>
      <c r="P701" s="10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106"/>
      <c r="AC701" s="6"/>
      <c r="AD701" s="106"/>
      <c r="AE701" s="6"/>
      <c r="AF701" s="106"/>
      <c r="AG701" s="6"/>
      <c r="AH701" s="106"/>
      <c r="AI701" s="107"/>
      <c r="AJ701" s="5"/>
    </row>
    <row r="702" spans="1:36" ht="12" customHeight="1">
      <c r="A702" s="99"/>
      <c r="B702" s="101"/>
      <c r="C702" s="99"/>
      <c r="D702" s="99"/>
      <c r="E702" s="102"/>
      <c r="F702" s="101"/>
      <c r="G702" s="101"/>
      <c r="H702" s="101"/>
      <c r="I702" s="101"/>
      <c r="J702" s="106"/>
      <c r="K702" s="106"/>
      <c r="L702" s="106"/>
      <c r="M702" s="106"/>
      <c r="N702" s="106"/>
      <c r="O702" s="106"/>
      <c r="P702" s="10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106"/>
      <c r="AC702" s="6"/>
      <c r="AD702" s="106"/>
      <c r="AE702" s="6"/>
      <c r="AF702" s="106"/>
      <c r="AG702" s="6"/>
      <c r="AH702" s="106"/>
      <c r="AI702" s="107"/>
      <c r="AJ702" s="5"/>
    </row>
    <row r="703" spans="1:36" ht="12" customHeight="1">
      <c r="A703" s="99"/>
      <c r="B703" s="101"/>
      <c r="C703" s="99"/>
      <c r="D703" s="99"/>
      <c r="E703" s="102"/>
      <c r="F703" s="101"/>
      <c r="G703" s="101"/>
      <c r="H703" s="101"/>
      <c r="I703" s="101"/>
      <c r="J703" s="106"/>
      <c r="K703" s="106"/>
      <c r="L703" s="106"/>
      <c r="M703" s="106"/>
      <c r="N703" s="106"/>
      <c r="O703" s="106"/>
      <c r="P703" s="10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106"/>
      <c r="AC703" s="6"/>
      <c r="AD703" s="106"/>
      <c r="AE703" s="6"/>
      <c r="AF703" s="106"/>
      <c r="AG703" s="6"/>
      <c r="AH703" s="106"/>
      <c r="AI703" s="107"/>
      <c r="AJ703" s="5"/>
    </row>
    <row r="704" spans="1:36" ht="12" customHeight="1">
      <c r="A704" s="99"/>
      <c r="B704" s="101"/>
      <c r="C704" s="99"/>
      <c r="D704" s="99"/>
      <c r="E704" s="102"/>
      <c r="F704" s="101"/>
      <c r="G704" s="101"/>
      <c r="H704" s="101"/>
      <c r="I704" s="101"/>
      <c r="J704" s="106"/>
      <c r="K704" s="106"/>
      <c r="L704" s="106"/>
      <c r="M704" s="106"/>
      <c r="N704" s="106"/>
      <c r="O704" s="106"/>
      <c r="P704" s="10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106"/>
      <c r="AC704" s="6"/>
      <c r="AD704" s="106"/>
      <c r="AE704" s="6"/>
      <c r="AF704" s="106"/>
      <c r="AG704" s="6"/>
      <c r="AH704" s="106"/>
      <c r="AI704" s="107"/>
      <c r="AJ704" s="5"/>
    </row>
    <row r="705" spans="1:36" ht="12" customHeight="1">
      <c r="A705" s="99"/>
      <c r="B705" s="101"/>
      <c r="C705" s="99"/>
      <c r="D705" s="99"/>
      <c r="E705" s="102"/>
      <c r="F705" s="101"/>
      <c r="G705" s="101"/>
      <c r="H705" s="101"/>
      <c r="I705" s="101"/>
      <c r="J705" s="106"/>
      <c r="K705" s="106"/>
      <c r="L705" s="106"/>
      <c r="M705" s="106"/>
      <c r="N705" s="106"/>
      <c r="O705" s="106"/>
      <c r="P705" s="10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106"/>
      <c r="AC705" s="6"/>
      <c r="AD705" s="106"/>
      <c r="AE705" s="6"/>
      <c r="AF705" s="106"/>
      <c r="AG705" s="6"/>
      <c r="AH705" s="106"/>
      <c r="AI705" s="107"/>
      <c r="AJ705" s="5"/>
    </row>
    <row r="706" spans="1:36" ht="12" customHeight="1">
      <c r="A706" s="99"/>
      <c r="B706" s="101"/>
      <c r="C706" s="99"/>
      <c r="D706" s="99"/>
      <c r="E706" s="102"/>
      <c r="F706" s="101"/>
      <c r="G706" s="101"/>
      <c r="H706" s="101"/>
      <c r="I706" s="101"/>
      <c r="J706" s="106"/>
      <c r="K706" s="106"/>
      <c r="L706" s="106"/>
      <c r="M706" s="106"/>
      <c r="N706" s="106"/>
      <c r="O706" s="106"/>
      <c r="P706" s="10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106"/>
      <c r="AC706" s="6"/>
      <c r="AD706" s="106"/>
      <c r="AE706" s="6"/>
      <c r="AF706" s="106"/>
      <c r="AG706" s="6"/>
      <c r="AH706" s="106"/>
      <c r="AI706" s="107"/>
      <c r="AJ706" s="5"/>
    </row>
    <row r="707" spans="1:36" ht="12" customHeight="1">
      <c r="A707" s="99"/>
      <c r="B707" s="101"/>
      <c r="C707" s="99"/>
      <c r="D707" s="99"/>
      <c r="E707" s="102"/>
      <c r="F707" s="101"/>
      <c r="G707" s="101"/>
      <c r="H707" s="101"/>
      <c r="I707" s="101"/>
      <c r="J707" s="106"/>
      <c r="K707" s="106"/>
      <c r="L707" s="106"/>
      <c r="M707" s="106"/>
      <c r="N707" s="106"/>
      <c r="O707" s="106"/>
      <c r="P707" s="10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106"/>
      <c r="AC707" s="6"/>
      <c r="AD707" s="106"/>
      <c r="AE707" s="6"/>
      <c r="AF707" s="106"/>
      <c r="AG707" s="6"/>
      <c r="AH707" s="106"/>
      <c r="AI707" s="107"/>
      <c r="AJ707" s="5"/>
    </row>
    <row r="708" spans="1:36" ht="12" customHeight="1">
      <c r="A708" s="99"/>
      <c r="B708" s="101"/>
      <c r="C708" s="99"/>
      <c r="D708" s="99"/>
      <c r="E708" s="102"/>
      <c r="F708" s="101"/>
      <c r="G708" s="101"/>
      <c r="H708" s="101"/>
      <c r="I708" s="101"/>
      <c r="J708" s="106"/>
      <c r="K708" s="106"/>
      <c r="L708" s="106"/>
      <c r="M708" s="106"/>
      <c r="N708" s="106"/>
      <c r="O708" s="106"/>
      <c r="P708" s="10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106"/>
      <c r="AC708" s="6"/>
      <c r="AD708" s="106"/>
      <c r="AE708" s="6"/>
      <c r="AF708" s="106"/>
      <c r="AG708" s="6"/>
      <c r="AH708" s="106"/>
      <c r="AI708" s="107"/>
      <c r="AJ708" s="5"/>
    </row>
    <row r="709" spans="1:36" ht="12" customHeight="1">
      <c r="A709" s="99"/>
      <c r="B709" s="101"/>
      <c r="C709" s="99"/>
      <c r="D709" s="99"/>
      <c r="E709" s="102"/>
      <c r="F709" s="101"/>
      <c r="G709" s="101"/>
      <c r="H709" s="101"/>
      <c r="I709" s="101"/>
      <c r="J709" s="106"/>
      <c r="K709" s="106"/>
      <c r="L709" s="106"/>
      <c r="M709" s="106"/>
      <c r="N709" s="106"/>
      <c r="O709" s="106"/>
      <c r="P709" s="10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106"/>
      <c r="AC709" s="6"/>
      <c r="AD709" s="106"/>
      <c r="AE709" s="6"/>
      <c r="AF709" s="106"/>
      <c r="AG709" s="6"/>
      <c r="AH709" s="106"/>
      <c r="AI709" s="107"/>
      <c r="AJ709" s="5"/>
    </row>
    <row r="710" spans="1:36" ht="12" customHeight="1">
      <c r="A710" s="99"/>
      <c r="B710" s="101"/>
      <c r="C710" s="99"/>
      <c r="D710" s="99"/>
      <c r="E710" s="102"/>
      <c r="F710" s="101"/>
      <c r="G710" s="101"/>
      <c r="H710" s="101"/>
      <c r="I710" s="101"/>
      <c r="J710" s="106"/>
      <c r="K710" s="106"/>
      <c r="L710" s="106"/>
      <c r="M710" s="106"/>
      <c r="N710" s="106"/>
      <c r="O710" s="106"/>
      <c r="P710" s="10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106"/>
      <c r="AC710" s="6"/>
      <c r="AD710" s="106"/>
      <c r="AE710" s="6"/>
      <c r="AF710" s="106"/>
      <c r="AG710" s="6"/>
      <c r="AH710" s="106"/>
      <c r="AI710" s="107"/>
      <c r="AJ710" s="5"/>
    </row>
    <row r="711" spans="1:36" ht="12" customHeight="1">
      <c r="A711" s="99"/>
      <c r="B711" s="101"/>
      <c r="C711" s="99"/>
      <c r="D711" s="99"/>
      <c r="E711" s="102"/>
      <c r="F711" s="101"/>
      <c r="G711" s="101"/>
      <c r="H711" s="101"/>
      <c r="I711" s="101"/>
      <c r="J711" s="106"/>
      <c r="K711" s="106"/>
      <c r="L711" s="106"/>
      <c r="M711" s="106"/>
      <c r="N711" s="106"/>
      <c r="O711" s="106"/>
      <c r="P711" s="10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106"/>
      <c r="AC711" s="6"/>
      <c r="AD711" s="106"/>
      <c r="AE711" s="6"/>
      <c r="AF711" s="106"/>
      <c r="AG711" s="6"/>
      <c r="AH711" s="106"/>
      <c r="AI711" s="107"/>
      <c r="AJ711" s="5"/>
    </row>
    <row r="712" spans="1:36" ht="12" customHeight="1">
      <c r="A712" s="99"/>
      <c r="B712" s="101"/>
      <c r="C712" s="99"/>
      <c r="D712" s="99"/>
      <c r="E712" s="102"/>
      <c r="F712" s="101"/>
      <c r="G712" s="101"/>
      <c r="H712" s="101"/>
      <c r="I712" s="101"/>
      <c r="J712" s="106"/>
      <c r="K712" s="106"/>
      <c r="L712" s="106"/>
      <c r="M712" s="106"/>
      <c r="N712" s="106"/>
      <c r="O712" s="106"/>
      <c r="P712" s="10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106"/>
      <c r="AC712" s="6"/>
      <c r="AD712" s="106"/>
      <c r="AE712" s="6"/>
      <c r="AF712" s="106"/>
      <c r="AG712" s="6"/>
      <c r="AH712" s="106"/>
      <c r="AI712" s="107"/>
      <c r="AJ712" s="5"/>
    </row>
    <row r="713" spans="1:36" ht="12" customHeight="1">
      <c r="A713" s="99"/>
      <c r="B713" s="101"/>
      <c r="C713" s="99"/>
      <c r="D713" s="99"/>
      <c r="E713" s="102"/>
      <c r="F713" s="101"/>
      <c r="G713" s="101"/>
      <c r="H713" s="101"/>
      <c r="I713" s="101"/>
      <c r="J713" s="106"/>
      <c r="K713" s="106"/>
      <c r="L713" s="106"/>
      <c r="M713" s="106"/>
      <c r="N713" s="106"/>
      <c r="O713" s="106"/>
      <c r="P713" s="10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106"/>
      <c r="AC713" s="6"/>
      <c r="AD713" s="106"/>
      <c r="AE713" s="6"/>
      <c r="AF713" s="106"/>
      <c r="AG713" s="6"/>
      <c r="AH713" s="106"/>
      <c r="AI713" s="107"/>
      <c r="AJ713" s="5"/>
    </row>
    <row r="714" spans="1:36" ht="12" customHeight="1">
      <c r="A714" s="99"/>
      <c r="B714" s="101"/>
      <c r="C714" s="99"/>
      <c r="D714" s="99"/>
      <c r="E714" s="102"/>
      <c r="F714" s="101"/>
      <c r="G714" s="101"/>
      <c r="H714" s="101"/>
      <c r="I714" s="101"/>
      <c r="J714" s="106"/>
      <c r="K714" s="106"/>
      <c r="L714" s="106"/>
      <c r="M714" s="106"/>
      <c r="N714" s="106"/>
      <c r="O714" s="106"/>
      <c r="P714" s="10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106"/>
      <c r="AC714" s="6"/>
      <c r="AD714" s="106"/>
      <c r="AE714" s="6"/>
      <c r="AF714" s="106"/>
      <c r="AG714" s="6"/>
      <c r="AH714" s="106"/>
      <c r="AI714" s="107"/>
      <c r="AJ714" s="5"/>
    </row>
    <row r="715" spans="1:36" ht="12" customHeight="1">
      <c r="A715" s="99"/>
      <c r="B715" s="101"/>
      <c r="C715" s="99"/>
      <c r="D715" s="99"/>
      <c r="E715" s="102"/>
      <c r="F715" s="101"/>
      <c r="G715" s="101"/>
      <c r="H715" s="101"/>
      <c r="I715" s="101"/>
      <c r="J715" s="106"/>
      <c r="K715" s="106"/>
      <c r="L715" s="106"/>
      <c r="M715" s="106"/>
      <c r="N715" s="106"/>
      <c r="O715" s="106"/>
      <c r="P715" s="10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106"/>
      <c r="AC715" s="6"/>
      <c r="AD715" s="106"/>
      <c r="AE715" s="6"/>
      <c r="AF715" s="106"/>
      <c r="AG715" s="6"/>
      <c r="AH715" s="106"/>
      <c r="AI715" s="107"/>
      <c r="AJ715" s="5"/>
    </row>
    <row r="716" spans="1:36" ht="12" customHeight="1">
      <c r="A716" s="99"/>
      <c r="B716" s="101"/>
      <c r="C716" s="99"/>
      <c r="D716" s="99"/>
      <c r="E716" s="102"/>
      <c r="F716" s="101"/>
      <c r="G716" s="101"/>
      <c r="H716" s="101"/>
      <c r="I716" s="101"/>
      <c r="J716" s="106"/>
      <c r="K716" s="106"/>
      <c r="L716" s="106"/>
      <c r="M716" s="106"/>
      <c r="N716" s="106"/>
      <c r="O716" s="106"/>
      <c r="P716" s="10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106"/>
      <c r="AC716" s="6"/>
      <c r="AD716" s="106"/>
      <c r="AE716" s="6"/>
      <c r="AF716" s="106"/>
      <c r="AG716" s="6"/>
      <c r="AH716" s="106"/>
      <c r="AI716" s="107"/>
      <c r="AJ716" s="5"/>
    </row>
    <row r="717" spans="1:36" ht="12" customHeight="1">
      <c r="A717" s="99"/>
      <c r="B717" s="101"/>
      <c r="C717" s="99"/>
      <c r="D717" s="99"/>
      <c r="E717" s="102"/>
      <c r="F717" s="101"/>
      <c r="G717" s="101"/>
      <c r="H717" s="101"/>
      <c r="I717" s="101"/>
      <c r="J717" s="106"/>
      <c r="K717" s="106"/>
      <c r="L717" s="106"/>
      <c r="M717" s="106"/>
      <c r="N717" s="106"/>
      <c r="O717" s="106"/>
      <c r="P717" s="10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106"/>
      <c r="AC717" s="6"/>
      <c r="AD717" s="106"/>
      <c r="AE717" s="6"/>
      <c r="AF717" s="106"/>
      <c r="AG717" s="6"/>
      <c r="AH717" s="106"/>
      <c r="AI717" s="107"/>
      <c r="AJ717" s="5"/>
    </row>
    <row r="718" spans="1:36" ht="12" customHeight="1">
      <c r="A718" s="99"/>
      <c r="B718" s="101"/>
      <c r="C718" s="99"/>
      <c r="D718" s="99"/>
      <c r="E718" s="102"/>
      <c r="F718" s="101"/>
      <c r="G718" s="101"/>
      <c r="H718" s="101"/>
      <c r="I718" s="101"/>
      <c r="J718" s="106"/>
      <c r="K718" s="106"/>
      <c r="L718" s="106"/>
      <c r="M718" s="106"/>
      <c r="N718" s="106"/>
      <c r="O718" s="106"/>
      <c r="P718" s="10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106"/>
      <c r="AC718" s="6"/>
      <c r="AD718" s="106"/>
      <c r="AE718" s="6"/>
      <c r="AF718" s="106"/>
      <c r="AG718" s="6"/>
      <c r="AH718" s="106"/>
      <c r="AI718" s="107"/>
      <c r="AJ718" s="5"/>
    </row>
    <row r="719" spans="1:36" ht="12" customHeight="1">
      <c r="A719" s="99"/>
      <c r="B719" s="101"/>
      <c r="C719" s="99"/>
      <c r="D719" s="99"/>
      <c r="E719" s="102"/>
      <c r="F719" s="101"/>
      <c r="G719" s="101"/>
      <c r="H719" s="101"/>
      <c r="I719" s="101"/>
      <c r="J719" s="106"/>
      <c r="K719" s="106"/>
      <c r="L719" s="106"/>
      <c r="M719" s="106"/>
      <c r="N719" s="106"/>
      <c r="O719" s="106"/>
      <c r="P719" s="10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106"/>
      <c r="AC719" s="6"/>
      <c r="AD719" s="106"/>
      <c r="AE719" s="6"/>
      <c r="AF719" s="106"/>
      <c r="AG719" s="6"/>
      <c r="AH719" s="106"/>
      <c r="AI719" s="107"/>
      <c r="AJ719" s="5"/>
    </row>
    <row r="720" spans="1:36" ht="12" customHeight="1">
      <c r="A720" s="99"/>
      <c r="B720" s="101"/>
      <c r="C720" s="99"/>
      <c r="D720" s="99"/>
      <c r="E720" s="102"/>
      <c r="F720" s="101"/>
      <c r="G720" s="101"/>
      <c r="H720" s="101"/>
      <c r="I720" s="101"/>
      <c r="J720" s="106"/>
      <c r="K720" s="106"/>
      <c r="L720" s="106"/>
      <c r="M720" s="106"/>
      <c r="N720" s="106"/>
      <c r="O720" s="106"/>
      <c r="P720" s="10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106"/>
      <c r="AC720" s="6"/>
      <c r="AD720" s="106"/>
      <c r="AE720" s="6"/>
      <c r="AF720" s="106"/>
      <c r="AG720" s="6"/>
      <c r="AH720" s="106"/>
      <c r="AI720" s="107"/>
      <c r="AJ720" s="5"/>
    </row>
    <row r="721" spans="1:36" ht="12" customHeight="1">
      <c r="A721" s="99"/>
      <c r="B721" s="101"/>
      <c r="C721" s="99"/>
      <c r="D721" s="99"/>
      <c r="E721" s="102"/>
      <c r="F721" s="101"/>
      <c r="G721" s="101"/>
      <c r="H721" s="101"/>
      <c r="I721" s="101"/>
      <c r="J721" s="106"/>
      <c r="K721" s="106"/>
      <c r="L721" s="106"/>
      <c r="M721" s="106"/>
      <c r="N721" s="106"/>
      <c r="O721" s="106"/>
      <c r="P721" s="10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106"/>
      <c r="AC721" s="6"/>
      <c r="AD721" s="106"/>
      <c r="AE721" s="6"/>
      <c r="AF721" s="106"/>
      <c r="AG721" s="6"/>
      <c r="AH721" s="106"/>
      <c r="AI721" s="107"/>
      <c r="AJ721" s="5"/>
    </row>
    <row r="722" spans="1:36" ht="12" customHeight="1">
      <c r="A722" s="99"/>
      <c r="B722" s="101"/>
      <c r="C722" s="99"/>
      <c r="D722" s="99"/>
      <c r="E722" s="102"/>
      <c r="F722" s="101"/>
      <c r="G722" s="101"/>
      <c r="H722" s="101"/>
      <c r="I722" s="101"/>
      <c r="J722" s="106"/>
      <c r="K722" s="106"/>
      <c r="L722" s="106"/>
      <c r="M722" s="106"/>
      <c r="N722" s="106"/>
      <c r="O722" s="106"/>
      <c r="P722" s="10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106"/>
      <c r="AC722" s="6"/>
      <c r="AD722" s="106"/>
      <c r="AE722" s="6"/>
      <c r="AF722" s="106"/>
      <c r="AG722" s="6"/>
      <c r="AH722" s="106"/>
      <c r="AI722" s="107"/>
      <c r="AJ722" s="5"/>
    </row>
    <row r="723" spans="1:36" ht="12" customHeight="1">
      <c r="A723" s="99"/>
      <c r="B723" s="101"/>
      <c r="C723" s="99"/>
      <c r="D723" s="99"/>
      <c r="E723" s="102"/>
      <c r="F723" s="101"/>
      <c r="G723" s="101"/>
      <c r="H723" s="101"/>
      <c r="I723" s="101"/>
      <c r="J723" s="106"/>
      <c r="K723" s="106"/>
      <c r="L723" s="106"/>
      <c r="M723" s="106"/>
      <c r="N723" s="106"/>
      <c r="O723" s="106"/>
      <c r="P723" s="10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106"/>
      <c r="AC723" s="6"/>
      <c r="AD723" s="106"/>
      <c r="AE723" s="6"/>
      <c r="AF723" s="106"/>
      <c r="AG723" s="6"/>
      <c r="AH723" s="106"/>
      <c r="AI723" s="107"/>
      <c r="AJ723" s="5"/>
    </row>
    <row r="724" spans="1:36" ht="12" customHeight="1">
      <c r="A724" s="99"/>
      <c r="B724" s="101"/>
      <c r="C724" s="99"/>
      <c r="D724" s="99"/>
      <c r="E724" s="102"/>
      <c r="F724" s="101"/>
      <c r="G724" s="101"/>
      <c r="H724" s="101"/>
      <c r="I724" s="101"/>
      <c r="J724" s="106"/>
      <c r="K724" s="106"/>
      <c r="L724" s="106"/>
      <c r="M724" s="106"/>
      <c r="N724" s="106"/>
      <c r="O724" s="106"/>
      <c r="P724" s="10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106"/>
      <c r="AC724" s="6"/>
      <c r="AD724" s="106"/>
      <c r="AE724" s="6"/>
      <c r="AF724" s="106"/>
      <c r="AG724" s="6"/>
      <c r="AH724" s="106"/>
      <c r="AI724" s="107"/>
      <c r="AJ724" s="5"/>
    </row>
    <row r="725" spans="1:36" ht="12" customHeight="1">
      <c r="A725" s="99"/>
      <c r="B725" s="101"/>
      <c r="C725" s="99"/>
      <c r="D725" s="99"/>
      <c r="E725" s="102"/>
      <c r="F725" s="101"/>
      <c r="G725" s="101"/>
      <c r="H725" s="101"/>
      <c r="I725" s="101"/>
      <c r="J725" s="106"/>
      <c r="K725" s="106"/>
      <c r="L725" s="106"/>
      <c r="M725" s="106"/>
      <c r="N725" s="106"/>
      <c r="O725" s="106"/>
      <c r="P725" s="10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106"/>
      <c r="AC725" s="6"/>
      <c r="AD725" s="106"/>
      <c r="AE725" s="6"/>
      <c r="AF725" s="106"/>
      <c r="AG725" s="6"/>
      <c r="AH725" s="106"/>
      <c r="AI725" s="107"/>
      <c r="AJ725" s="5"/>
    </row>
    <row r="726" spans="1:36" ht="12" customHeight="1">
      <c r="A726" s="99"/>
      <c r="B726" s="101"/>
      <c r="C726" s="99"/>
      <c r="D726" s="99"/>
      <c r="E726" s="102"/>
      <c r="F726" s="101"/>
      <c r="G726" s="101"/>
      <c r="H726" s="101"/>
      <c r="I726" s="101"/>
      <c r="J726" s="106"/>
      <c r="K726" s="106"/>
      <c r="L726" s="106"/>
      <c r="M726" s="106"/>
      <c r="N726" s="106"/>
      <c r="O726" s="106"/>
      <c r="P726" s="10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106"/>
      <c r="AC726" s="6"/>
      <c r="AD726" s="106"/>
      <c r="AE726" s="6"/>
      <c r="AF726" s="106"/>
      <c r="AG726" s="6"/>
      <c r="AH726" s="106"/>
      <c r="AI726" s="107"/>
      <c r="AJ726" s="5"/>
    </row>
    <row r="727" spans="1:36" ht="12" customHeight="1">
      <c r="A727" s="99"/>
      <c r="B727" s="101"/>
      <c r="C727" s="99"/>
      <c r="D727" s="99"/>
      <c r="E727" s="102"/>
      <c r="F727" s="101"/>
      <c r="G727" s="101"/>
      <c r="H727" s="101"/>
      <c r="I727" s="101"/>
      <c r="J727" s="106"/>
      <c r="K727" s="106"/>
      <c r="L727" s="106"/>
      <c r="M727" s="106"/>
      <c r="N727" s="106"/>
      <c r="O727" s="106"/>
      <c r="P727" s="10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106"/>
      <c r="AC727" s="6"/>
      <c r="AD727" s="106"/>
      <c r="AE727" s="6"/>
      <c r="AF727" s="106"/>
      <c r="AG727" s="6"/>
      <c r="AH727" s="106"/>
      <c r="AI727" s="107"/>
      <c r="AJ727" s="5"/>
    </row>
    <row r="728" spans="1:36" ht="12" customHeight="1">
      <c r="A728" s="99"/>
      <c r="B728" s="101"/>
      <c r="C728" s="99"/>
      <c r="D728" s="99"/>
      <c r="E728" s="102"/>
      <c r="F728" s="101"/>
      <c r="G728" s="101"/>
      <c r="H728" s="101"/>
      <c r="I728" s="101"/>
      <c r="J728" s="106"/>
      <c r="K728" s="106"/>
      <c r="L728" s="106"/>
      <c r="M728" s="106"/>
      <c r="N728" s="106"/>
      <c r="O728" s="106"/>
      <c r="P728" s="10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106"/>
      <c r="AC728" s="6"/>
      <c r="AD728" s="106"/>
      <c r="AE728" s="6"/>
      <c r="AF728" s="106"/>
      <c r="AG728" s="6"/>
      <c r="AH728" s="106"/>
      <c r="AI728" s="107"/>
      <c r="AJ728" s="5"/>
    </row>
    <row r="729" spans="1:36" ht="12" customHeight="1">
      <c r="A729" s="99"/>
      <c r="B729" s="101"/>
      <c r="C729" s="99"/>
      <c r="D729" s="99"/>
      <c r="E729" s="102"/>
      <c r="F729" s="101"/>
      <c r="G729" s="101"/>
      <c r="H729" s="101"/>
      <c r="I729" s="101"/>
      <c r="J729" s="106"/>
      <c r="K729" s="106"/>
      <c r="L729" s="106"/>
      <c r="M729" s="106"/>
      <c r="N729" s="106"/>
      <c r="O729" s="106"/>
      <c r="P729" s="10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106"/>
      <c r="AC729" s="6"/>
      <c r="AD729" s="106"/>
      <c r="AE729" s="6"/>
      <c r="AF729" s="106"/>
      <c r="AG729" s="6"/>
      <c r="AH729" s="106"/>
      <c r="AI729" s="107"/>
      <c r="AJ729" s="5"/>
    </row>
    <row r="730" spans="1:36" ht="12" customHeight="1">
      <c r="A730" s="99"/>
      <c r="B730" s="101"/>
      <c r="C730" s="99"/>
      <c r="D730" s="99"/>
      <c r="E730" s="102"/>
      <c r="F730" s="101"/>
      <c r="G730" s="101"/>
      <c r="H730" s="101"/>
      <c r="I730" s="101"/>
      <c r="J730" s="106"/>
      <c r="K730" s="106"/>
      <c r="L730" s="106"/>
      <c r="M730" s="106"/>
      <c r="N730" s="106"/>
      <c r="O730" s="106"/>
      <c r="P730" s="10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106"/>
      <c r="AC730" s="6"/>
      <c r="AD730" s="106"/>
      <c r="AE730" s="6"/>
      <c r="AF730" s="106"/>
      <c r="AG730" s="6"/>
      <c r="AH730" s="106"/>
      <c r="AI730" s="107"/>
      <c r="AJ730" s="5"/>
    </row>
    <row r="731" spans="1:36" ht="12" customHeight="1">
      <c r="A731" s="99"/>
      <c r="B731" s="101"/>
      <c r="C731" s="99"/>
      <c r="D731" s="99"/>
      <c r="E731" s="102"/>
      <c r="F731" s="101"/>
      <c r="G731" s="101"/>
      <c r="H731" s="101"/>
      <c r="I731" s="101"/>
      <c r="J731" s="106"/>
      <c r="K731" s="106"/>
      <c r="L731" s="106"/>
      <c r="M731" s="106"/>
      <c r="N731" s="106"/>
      <c r="O731" s="106"/>
      <c r="P731" s="10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106"/>
      <c r="AC731" s="6"/>
      <c r="AD731" s="106"/>
      <c r="AE731" s="6"/>
      <c r="AF731" s="106"/>
      <c r="AG731" s="6"/>
      <c r="AH731" s="106"/>
      <c r="AI731" s="107"/>
      <c r="AJ731" s="5"/>
    </row>
    <row r="732" spans="1:36" ht="12" customHeight="1">
      <c r="A732" s="99"/>
      <c r="B732" s="101"/>
      <c r="C732" s="99"/>
      <c r="D732" s="99"/>
      <c r="E732" s="102"/>
      <c r="F732" s="101"/>
      <c r="G732" s="101"/>
      <c r="H732" s="101"/>
      <c r="I732" s="101"/>
      <c r="J732" s="106"/>
      <c r="K732" s="106"/>
      <c r="L732" s="106"/>
      <c r="M732" s="106"/>
      <c r="N732" s="106"/>
      <c r="O732" s="106"/>
      <c r="P732" s="10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106"/>
      <c r="AC732" s="6"/>
      <c r="AD732" s="106"/>
      <c r="AE732" s="6"/>
      <c r="AF732" s="106"/>
      <c r="AG732" s="6"/>
      <c r="AH732" s="106"/>
      <c r="AI732" s="107"/>
      <c r="AJ732" s="5"/>
    </row>
    <row r="733" spans="1:36" ht="12" customHeight="1">
      <c r="A733" s="99"/>
      <c r="B733" s="101"/>
      <c r="C733" s="99"/>
      <c r="D733" s="99"/>
      <c r="E733" s="102"/>
      <c r="F733" s="101"/>
      <c r="G733" s="101"/>
      <c r="H733" s="101"/>
      <c r="I733" s="101"/>
      <c r="J733" s="106"/>
      <c r="K733" s="106"/>
      <c r="L733" s="106"/>
      <c r="M733" s="106"/>
      <c r="N733" s="106"/>
      <c r="O733" s="106"/>
      <c r="P733" s="10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106"/>
      <c r="AC733" s="6"/>
      <c r="AD733" s="106"/>
      <c r="AE733" s="6"/>
      <c r="AF733" s="106"/>
      <c r="AG733" s="6"/>
      <c r="AH733" s="106"/>
      <c r="AI733" s="107"/>
      <c r="AJ733" s="5"/>
    </row>
    <row r="734" spans="1:36" ht="12" customHeight="1">
      <c r="A734" s="99"/>
      <c r="B734" s="101"/>
      <c r="C734" s="99"/>
      <c r="D734" s="99"/>
      <c r="E734" s="102"/>
      <c r="F734" s="101"/>
      <c r="G734" s="101"/>
      <c r="H734" s="101"/>
      <c r="I734" s="101"/>
      <c r="J734" s="106"/>
      <c r="K734" s="106"/>
      <c r="L734" s="106"/>
      <c r="M734" s="106"/>
      <c r="N734" s="106"/>
      <c r="O734" s="106"/>
      <c r="P734" s="10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106"/>
      <c r="AC734" s="6"/>
      <c r="AD734" s="106"/>
      <c r="AE734" s="6"/>
      <c r="AF734" s="106"/>
      <c r="AG734" s="6"/>
      <c r="AH734" s="106"/>
      <c r="AI734" s="107"/>
      <c r="AJ734" s="5"/>
    </row>
    <row r="735" spans="1:36" ht="12" customHeight="1">
      <c r="A735" s="99"/>
      <c r="B735" s="101"/>
      <c r="C735" s="99"/>
      <c r="D735" s="99"/>
      <c r="E735" s="102"/>
      <c r="F735" s="101"/>
      <c r="G735" s="101"/>
      <c r="H735" s="101"/>
      <c r="I735" s="101"/>
      <c r="J735" s="106"/>
      <c r="K735" s="106"/>
      <c r="L735" s="106"/>
      <c r="M735" s="106"/>
      <c r="N735" s="106"/>
      <c r="O735" s="106"/>
      <c r="P735" s="10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106"/>
      <c r="AC735" s="6"/>
      <c r="AD735" s="106"/>
      <c r="AE735" s="6"/>
      <c r="AF735" s="106"/>
      <c r="AG735" s="6"/>
      <c r="AH735" s="106"/>
      <c r="AI735" s="107"/>
      <c r="AJ735" s="5"/>
    </row>
    <row r="736" spans="1:36" ht="12" customHeight="1">
      <c r="A736" s="99"/>
      <c r="B736" s="101"/>
      <c r="C736" s="99"/>
      <c r="D736" s="99"/>
      <c r="E736" s="102"/>
      <c r="F736" s="101"/>
      <c r="G736" s="101"/>
      <c r="H736" s="101"/>
      <c r="I736" s="101"/>
      <c r="J736" s="106"/>
      <c r="K736" s="106"/>
      <c r="L736" s="106"/>
      <c r="M736" s="106"/>
      <c r="N736" s="106"/>
      <c r="O736" s="106"/>
      <c r="P736" s="10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106"/>
      <c r="AC736" s="6"/>
      <c r="AD736" s="106"/>
      <c r="AE736" s="6"/>
      <c r="AF736" s="106"/>
      <c r="AG736" s="6"/>
      <c r="AH736" s="106"/>
      <c r="AI736" s="107"/>
      <c r="AJ736" s="5"/>
    </row>
    <row r="737" spans="1:36" ht="12" customHeight="1">
      <c r="A737" s="99"/>
      <c r="B737" s="101"/>
      <c r="C737" s="99"/>
      <c r="D737" s="99"/>
      <c r="E737" s="102"/>
      <c r="F737" s="101"/>
      <c r="G737" s="101"/>
      <c r="H737" s="101"/>
      <c r="I737" s="101"/>
      <c r="J737" s="106"/>
      <c r="K737" s="106"/>
      <c r="L737" s="106"/>
      <c r="M737" s="106"/>
      <c r="N737" s="106"/>
      <c r="O737" s="106"/>
      <c r="P737" s="10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106"/>
      <c r="AC737" s="6"/>
      <c r="AD737" s="106"/>
      <c r="AE737" s="6"/>
      <c r="AF737" s="106"/>
      <c r="AG737" s="6"/>
      <c r="AH737" s="106"/>
      <c r="AI737" s="107"/>
      <c r="AJ737" s="5"/>
    </row>
    <row r="738" spans="1:36" ht="12" customHeight="1">
      <c r="A738" s="99"/>
      <c r="B738" s="101"/>
      <c r="C738" s="99"/>
      <c r="D738" s="99"/>
      <c r="E738" s="102"/>
      <c r="F738" s="101"/>
      <c r="G738" s="101"/>
      <c r="H738" s="101"/>
      <c r="I738" s="101"/>
      <c r="J738" s="106"/>
      <c r="K738" s="106"/>
      <c r="L738" s="106"/>
      <c r="M738" s="106"/>
      <c r="N738" s="106"/>
      <c r="O738" s="106"/>
      <c r="P738" s="10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106"/>
      <c r="AC738" s="6"/>
      <c r="AD738" s="106"/>
      <c r="AE738" s="6"/>
      <c r="AF738" s="106"/>
      <c r="AG738" s="6"/>
      <c r="AH738" s="106"/>
      <c r="AI738" s="107"/>
      <c r="AJ738" s="5"/>
    </row>
    <row r="739" spans="1:36" ht="12" customHeight="1">
      <c r="A739" s="99"/>
      <c r="B739" s="101"/>
      <c r="C739" s="99"/>
      <c r="D739" s="99"/>
      <c r="E739" s="102"/>
      <c r="F739" s="101"/>
      <c r="G739" s="101"/>
      <c r="H739" s="101"/>
      <c r="I739" s="101"/>
      <c r="J739" s="106"/>
      <c r="K739" s="106"/>
      <c r="L739" s="106"/>
      <c r="M739" s="106"/>
      <c r="N739" s="106"/>
      <c r="O739" s="106"/>
      <c r="P739" s="10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106"/>
      <c r="AC739" s="6"/>
      <c r="AD739" s="106"/>
      <c r="AE739" s="6"/>
      <c r="AF739" s="106"/>
      <c r="AG739" s="6"/>
      <c r="AH739" s="106"/>
      <c r="AI739" s="107"/>
      <c r="AJ739" s="5"/>
    </row>
    <row r="740" spans="1:36" ht="12" customHeight="1">
      <c r="A740" s="99"/>
      <c r="B740" s="101"/>
      <c r="C740" s="99"/>
      <c r="D740" s="99"/>
      <c r="E740" s="102"/>
      <c r="F740" s="101"/>
      <c r="G740" s="101"/>
      <c r="H740" s="101"/>
      <c r="I740" s="101"/>
      <c r="J740" s="106"/>
      <c r="K740" s="106"/>
      <c r="L740" s="106"/>
      <c r="M740" s="106"/>
      <c r="N740" s="106"/>
      <c r="O740" s="106"/>
      <c r="P740" s="10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106"/>
      <c r="AC740" s="6"/>
      <c r="AD740" s="106"/>
      <c r="AE740" s="6"/>
      <c r="AF740" s="106"/>
      <c r="AG740" s="6"/>
      <c r="AH740" s="106"/>
      <c r="AI740" s="107"/>
      <c r="AJ740" s="5"/>
    </row>
    <row r="741" spans="1:36" ht="12" customHeight="1">
      <c r="A741" s="99"/>
      <c r="B741" s="101"/>
      <c r="C741" s="99"/>
      <c r="D741" s="99"/>
      <c r="E741" s="102"/>
      <c r="F741" s="101"/>
      <c r="G741" s="101"/>
      <c r="H741" s="101"/>
      <c r="I741" s="101"/>
      <c r="J741" s="106"/>
      <c r="K741" s="106"/>
      <c r="L741" s="106"/>
      <c r="M741" s="106"/>
      <c r="N741" s="106"/>
      <c r="O741" s="106"/>
      <c r="P741" s="10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106"/>
      <c r="AC741" s="6"/>
      <c r="AD741" s="106"/>
      <c r="AE741" s="6"/>
      <c r="AF741" s="106"/>
      <c r="AG741" s="6"/>
      <c r="AH741" s="106"/>
      <c r="AI741" s="107"/>
      <c r="AJ741" s="5"/>
    </row>
    <row r="742" spans="1:36" ht="12" customHeight="1">
      <c r="A742" s="99"/>
      <c r="B742" s="101"/>
      <c r="C742" s="99"/>
      <c r="D742" s="99"/>
      <c r="E742" s="102"/>
      <c r="F742" s="101"/>
      <c r="G742" s="101"/>
      <c r="H742" s="101"/>
      <c r="I742" s="101"/>
      <c r="J742" s="106"/>
      <c r="K742" s="106"/>
      <c r="L742" s="106"/>
      <c r="M742" s="106"/>
      <c r="N742" s="106"/>
      <c r="O742" s="106"/>
      <c r="P742" s="10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106"/>
      <c r="AC742" s="6"/>
      <c r="AD742" s="106"/>
      <c r="AE742" s="6"/>
      <c r="AF742" s="106"/>
      <c r="AG742" s="6"/>
      <c r="AH742" s="106"/>
      <c r="AI742" s="107"/>
      <c r="AJ742" s="5"/>
    </row>
    <row r="743" spans="1:36" ht="12" customHeight="1">
      <c r="A743" s="99"/>
      <c r="B743" s="101"/>
      <c r="C743" s="99"/>
      <c r="D743" s="99"/>
      <c r="E743" s="102"/>
      <c r="F743" s="101"/>
      <c r="G743" s="101"/>
      <c r="H743" s="101"/>
      <c r="I743" s="101"/>
      <c r="J743" s="106"/>
      <c r="K743" s="106"/>
      <c r="L743" s="106"/>
      <c r="M743" s="106"/>
      <c r="N743" s="106"/>
      <c r="O743" s="106"/>
      <c r="P743" s="10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106"/>
      <c r="AC743" s="6"/>
      <c r="AD743" s="106"/>
      <c r="AE743" s="6"/>
      <c r="AF743" s="106"/>
      <c r="AG743" s="6"/>
      <c r="AH743" s="106"/>
      <c r="AI743" s="107"/>
      <c r="AJ743" s="5"/>
    </row>
    <row r="744" spans="1:36" ht="12" customHeight="1">
      <c r="A744" s="99"/>
      <c r="B744" s="101"/>
      <c r="C744" s="99"/>
      <c r="D744" s="99"/>
      <c r="E744" s="102"/>
      <c r="F744" s="101"/>
      <c r="G744" s="101"/>
      <c r="H744" s="101"/>
      <c r="I744" s="101"/>
      <c r="J744" s="106"/>
      <c r="K744" s="106"/>
      <c r="L744" s="106"/>
      <c r="M744" s="106"/>
      <c r="N744" s="106"/>
      <c r="O744" s="106"/>
      <c r="P744" s="10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106"/>
      <c r="AC744" s="6"/>
      <c r="AD744" s="106"/>
      <c r="AE744" s="6"/>
      <c r="AF744" s="106"/>
      <c r="AG744" s="6"/>
      <c r="AH744" s="106"/>
      <c r="AI744" s="107"/>
      <c r="AJ744" s="5"/>
    </row>
    <row r="745" spans="1:36" ht="12" customHeight="1">
      <c r="A745" s="99"/>
      <c r="B745" s="101"/>
      <c r="C745" s="99"/>
      <c r="D745" s="99"/>
      <c r="E745" s="102"/>
      <c r="F745" s="101"/>
      <c r="G745" s="101"/>
      <c r="H745" s="101"/>
      <c r="I745" s="101"/>
      <c r="J745" s="106"/>
      <c r="K745" s="106"/>
      <c r="L745" s="106"/>
      <c r="M745" s="106"/>
      <c r="N745" s="106"/>
      <c r="O745" s="106"/>
      <c r="P745" s="10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106"/>
      <c r="AC745" s="6"/>
      <c r="AD745" s="106"/>
      <c r="AE745" s="6"/>
      <c r="AF745" s="106"/>
      <c r="AG745" s="6"/>
      <c r="AH745" s="106"/>
      <c r="AI745" s="107"/>
      <c r="AJ745" s="5"/>
    </row>
    <row r="746" spans="1:36" ht="12" customHeight="1">
      <c r="A746" s="99"/>
      <c r="B746" s="101"/>
      <c r="C746" s="99"/>
      <c r="D746" s="99"/>
      <c r="E746" s="102"/>
      <c r="F746" s="101"/>
      <c r="G746" s="101"/>
      <c r="H746" s="101"/>
      <c r="I746" s="101"/>
      <c r="J746" s="106"/>
      <c r="K746" s="106"/>
      <c r="L746" s="106"/>
      <c r="M746" s="106"/>
      <c r="N746" s="106"/>
      <c r="O746" s="106"/>
      <c r="P746" s="10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106"/>
      <c r="AC746" s="6"/>
      <c r="AD746" s="106"/>
      <c r="AE746" s="6"/>
      <c r="AF746" s="106"/>
      <c r="AG746" s="6"/>
      <c r="AH746" s="106"/>
      <c r="AI746" s="107"/>
      <c r="AJ746" s="5"/>
    </row>
    <row r="747" spans="1:36" ht="12" customHeight="1">
      <c r="A747" s="99"/>
      <c r="B747" s="101"/>
      <c r="C747" s="99"/>
      <c r="D747" s="99"/>
      <c r="E747" s="102"/>
      <c r="F747" s="101"/>
      <c r="G747" s="101"/>
      <c r="H747" s="101"/>
      <c r="I747" s="101"/>
      <c r="J747" s="106"/>
      <c r="K747" s="106"/>
      <c r="L747" s="106"/>
      <c r="M747" s="106"/>
      <c r="N747" s="106"/>
      <c r="O747" s="106"/>
      <c r="P747" s="10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106"/>
      <c r="AC747" s="6"/>
      <c r="AD747" s="106"/>
      <c r="AE747" s="6"/>
      <c r="AF747" s="106"/>
      <c r="AG747" s="6"/>
      <c r="AH747" s="106"/>
      <c r="AI747" s="107"/>
      <c r="AJ747" s="5"/>
    </row>
    <row r="748" spans="1:36" ht="12" customHeight="1">
      <c r="A748" s="99"/>
      <c r="B748" s="101"/>
      <c r="C748" s="99"/>
      <c r="D748" s="99"/>
      <c r="E748" s="102"/>
      <c r="F748" s="101"/>
      <c r="G748" s="101"/>
      <c r="H748" s="101"/>
      <c r="I748" s="101"/>
      <c r="J748" s="106"/>
      <c r="K748" s="106"/>
      <c r="L748" s="106"/>
      <c r="M748" s="106"/>
      <c r="N748" s="106"/>
      <c r="O748" s="106"/>
      <c r="P748" s="10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106"/>
      <c r="AC748" s="6"/>
      <c r="AD748" s="106"/>
      <c r="AE748" s="6"/>
      <c r="AF748" s="106"/>
      <c r="AG748" s="6"/>
      <c r="AH748" s="106"/>
      <c r="AI748" s="107"/>
      <c r="AJ748" s="5"/>
    </row>
    <row r="749" spans="1:36" ht="12" customHeight="1">
      <c r="A749" s="99"/>
      <c r="B749" s="101"/>
      <c r="C749" s="99"/>
      <c r="D749" s="99"/>
      <c r="E749" s="102"/>
      <c r="F749" s="101"/>
      <c r="G749" s="101"/>
      <c r="H749" s="101"/>
      <c r="I749" s="101"/>
      <c r="J749" s="106"/>
      <c r="K749" s="106"/>
      <c r="L749" s="106"/>
      <c r="M749" s="106"/>
      <c r="N749" s="106"/>
      <c r="O749" s="106"/>
      <c r="P749" s="10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106"/>
      <c r="AC749" s="6"/>
      <c r="AD749" s="106"/>
      <c r="AE749" s="6"/>
      <c r="AF749" s="106"/>
      <c r="AG749" s="6"/>
      <c r="AH749" s="106"/>
      <c r="AI749" s="107"/>
      <c r="AJ749" s="5"/>
    </row>
    <row r="750" spans="1:36" ht="12" customHeight="1">
      <c r="A750" s="99"/>
      <c r="B750" s="101"/>
      <c r="C750" s="99"/>
      <c r="D750" s="99"/>
      <c r="E750" s="102"/>
      <c r="F750" s="101"/>
      <c r="G750" s="101"/>
      <c r="H750" s="101"/>
      <c r="I750" s="101"/>
      <c r="J750" s="106"/>
      <c r="K750" s="106"/>
      <c r="L750" s="106"/>
      <c r="M750" s="106"/>
      <c r="N750" s="106"/>
      <c r="O750" s="106"/>
      <c r="P750" s="10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106"/>
      <c r="AC750" s="6"/>
      <c r="AD750" s="106"/>
      <c r="AE750" s="6"/>
      <c r="AF750" s="106"/>
      <c r="AG750" s="6"/>
      <c r="AH750" s="106"/>
      <c r="AI750" s="107"/>
      <c r="AJ750" s="5"/>
    </row>
    <row r="751" spans="1:36" ht="12" customHeight="1">
      <c r="A751" s="99"/>
      <c r="B751" s="101"/>
      <c r="C751" s="99"/>
      <c r="D751" s="99"/>
      <c r="E751" s="102"/>
      <c r="F751" s="101"/>
      <c r="G751" s="101"/>
      <c r="H751" s="101"/>
      <c r="I751" s="101"/>
      <c r="J751" s="106"/>
      <c r="K751" s="106"/>
      <c r="L751" s="106"/>
      <c r="M751" s="106"/>
      <c r="N751" s="106"/>
      <c r="O751" s="106"/>
      <c r="P751" s="10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106"/>
      <c r="AC751" s="6"/>
      <c r="AD751" s="106"/>
      <c r="AE751" s="6"/>
      <c r="AF751" s="106"/>
      <c r="AG751" s="6"/>
      <c r="AH751" s="106"/>
      <c r="AI751" s="107"/>
      <c r="AJ751" s="5"/>
    </row>
    <row r="752" spans="1:36" ht="12" customHeight="1">
      <c r="A752" s="99"/>
      <c r="B752" s="101"/>
      <c r="C752" s="99"/>
      <c r="D752" s="99"/>
      <c r="E752" s="102"/>
      <c r="F752" s="101"/>
      <c r="G752" s="101"/>
      <c r="H752" s="101"/>
      <c r="I752" s="101"/>
      <c r="J752" s="106"/>
      <c r="K752" s="106"/>
      <c r="L752" s="106"/>
      <c r="M752" s="106"/>
      <c r="N752" s="106"/>
      <c r="O752" s="106"/>
      <c r="P752" s="10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106"/>
      <c r="AC752" s="6"/>
      <c r="AD752" s="106"/>
      <c r="AE752" s="6"/>
      <c r="AF752" s="106"/>
      <c r="AG752" s="6"/>
      <c r="AH752" s="106"/>
      <c r="AI752" s="107"/>
      <c r="AJ752" s="5"/>
    </row>
    <row r="753" spans="1:36" ht="12" customHeight="1">
      <c r="A753" s="99"/>
      <c r="B753" s="101"/>
      <c r="C753" s="99"/>
      <c r="D753" s="99"/>
      <c r="E753" s="102"/>
      <c r="F753" s="101"/>
      <c r="G753" s="101"/>
      <c r="H753" s="101"/>
      <c r="I753" s="101"/>
      <c r="J753" s="106"/>
      <c r="K753" s="106"/>
      <c r="L753" s="106"/>
      <c r="M753" s="106"/>
      <c r="N753" s="106"/>
      <c r="O753" s="106"/>
      <c r="P753" s="10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106"/>
      <c r="AC753" s="6"/>
      <c r="AD753" s="106"/>
      <c r="AE753" s="6"/>
      <c r="AF753" s="106"/>
      <c r="AG753" s="6"/>
      <c r="AH753" s="106"/>
      <c r="AI753" s="107"/>
      <c r="AJ753" s="5"/>
    </row>
    <row r="754" spans="1:36" ht="12" customHeight="1">
      <c r="A754" s="99"/>
      <c r="B754" s="101"/>
      <c r="C754" s="99"/>
      <c r="D754" s="99"/>
      <c r="E754" s="102"/>
      <c r="F754" s="101"/>
      <c r="G754" s="101"/>
      <c r="H754" s="101"/>
      <c r="I754" s="101"/>
      <c r="J754" s="106"/>
      <c r="K754" s="106"/>
      <c r="L754" s="106"/>
      <c r="M754" s="106"/>
      <c r="N754" s="106"/>
      <c r="O754" s="106"/>
      <c r="P754" s="10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106"/>
      <c r="AC754" s="6"/>
      <c r="AD754" s="106"/>
      <c r="AE754" s="6"/>
      <c r="AF754" s="106"/>
      <c r="AG754" s="6"/>
      <c r="AH754" s="106"/>
      <c r="AI754" s="107"/>
      <c r="AJ754" s="5"/>
    </row>
    <row r="755" spans="1:36" ht="12" customHeight="1">
      <c r="A755" s="99"/>
      <c r="B755" s="101"/>
      <c r="C755" s="99"/>
      <c r="D755" s="99"/>
      <c r="E755" s="102"/>
      <c r="F755" s="101"/>
      <c r="G755" s="101"/>
      <c r="H755" s="101"/>
      <c r="I755" s="101"/>
      <c r="J755" s="106"/>
      <c r="K755" s="106"/>
      <c r="L755" s="106"/>
      <c r="M755" s="106"/>
      <c r="N755" s="106"/>
      <c r="O755" s="106"/>
      <c r="P755" s="10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106"/>
      <c r="AC755" s="6"/>
      <c r="AD755" s="106"/>
      <c r="AE755" s="6"/>
      <c r="AF755" s="106"/>
      <c r="AG755" s="6"/>
      <c r="AH755" s="106"/>
      <c r="AI755" s="107"/>
      <c r="AJ755" s="5"/>
    </row>
    <row r="756" spans="1:36" ht="12" customHeight="1">
      <c r="A756" s="99"/>
      <c r="B756" s="101"/>
      <c r="C756" s="99"/>
      <c r="D756" s="99"/>
      <c r="E756" s="102"/>
      <c r="F756" s="101"/>
      <c r="G756" s="101"/>
      <c r="H756" s="101"/>
      <c r="I756" s="101"/>
      <c r="J756" s="106"/>
      <c r="K756" s="106"/>
      <c r="L756" s="106"/>
      <c r="M756" s="106"/>
      <c r="N756" s="106"/>
      <c r="O756" s="106"/>
      <c r="P756" s="10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106"/>
      <c r="AC756" s="6"/>
      <c r="AD756" s="106"/>
      <c r="AE756" s="6"/>
      <c r="AF756" s="106"/>
      <c r="AG756" s="6"/>
      <c r="AH756" s="106"/>
      <c r="AI756" s="107"/>
      <c r="AJ756" s="5"/>
    </row>
    <row r="757" spans="1:36" ht="12" customHeight="1">
      <c r="A757" s="99"/>
      <c r="B757" s="101"/>
      <c r="C757" s="99"/>
      <c r="D757" s="99"/>
      <c r="E757" s="102"/>
      <c r="F757" s="101"/>
      <c r="G757" s="101"/>
      <c r="H757" s="101"/>
      <c r="I757" s="101"/>
      <c r="J757" s="106"/>
      <c r="K757" s="106"/>
      <c r="L757" s="106"/>
      <c r="M757" s="106"/>
      <c r="N757" s="106"/>
      <c r="O757" s="106"/>
      <c r="P757" s="10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106"/>
      <c r="AC757" s="6"/>
      <c r="AD757" s="106"/>
      <c r="AE757" s="6"/>
      <c r="AF757" s="106"/>
      <c r="AG757" s="6"/>
      <c r="AH757" s="106"/>
      <c r="AI757" s="107"/>
      <c r="AJ757" s="5"/>
    </row>
    <row r="758" spans="1:36" ht="12" customHeight="1">
      <c r="A758" s="99"/>
      <c r="B758" s="101"/>
      <c r="C758" s="99"/>
      <c r="D758" s="99"/>
      <c r="E758" s="102"/>
      <c r="F758" s="101"/>
      <c r="G758" s="101"/>
      <c r="H758" s="101"/>
      <c r="I758" s="101"/>
      <c r="J758" s="106"/>
      <c r="K758" s="106"/>
      <c r="L758" s="106"/>
      <c r="M758" s="106"/>
      <c r="N758" s="106"/>
      <c r="O758" s="106"/>
      <c r="P758" s="10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106"/>
      <c r="AC758" s="6"/>
      <c r="AD758" s="106"/>
      <c r="AE758" s="6"/>
      <c r="AF758" s="106"/>
      <c r="AG758" s="6"/>
      <c r="AH758" s="106"/>
      <c r="AI758" s="107"/>
      <c r="AJ758" s="5"/>
    </row>
    <row r="759" spans="1:36" ht="12" customHeight="1">
      <c r="A759" s="99"/>
      <c r="B759" s="101"/>
      <c r="C759" s="99"/>
      <c r="D759" s="99"/>
      <c r="E759" s="102"/>
      <c r="F759" s="101"/>
      <c r="G759" s="101"/>
      <c r="H759" s="101"/>
      <c r="I759" s="101"/>
      <c r="J759" s="106"/>
      <c r="K759" s="106"/>
      <c r="L759" s="106"/>
      <c r="M759" s="106"/>
      <c r="N759" s="106"/>
      <c r="O759" s="106"/>
      <c r="P759" s="10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106"/>
      <c r="AC759" s="6"/>
      <c r="AD759" s="106"/>
      <c r="AE759" s="6"/>
      <c r="AF759" s="106"/>
      <c r="AG759" s="6"/>
      <c r="AH759" s="106"/>
      <c r="AI759" s="107"/>
      <c r="AJ759" s="5"/>
    </row>
    <row r="760" spans="1:36" ht="12" customHeight="1">
      <c r="A760" s="99"/>
      <c r="B760" s="101"/>
      <c r="C760" s="99"/>
      <c r="D760" s="99"/>
      <c r="E760" s="102"/>
      <c r="F760" s="101"/>
      <c r="G760" s="101"/>
      <c r="H760" s="101"/>
      <c r="I760" s="101"/>
      <c r="J760" s="106"/>
      <c r="K760" s="106"/>
      <c r="L760" s="106"/>
      <c r="M760" s="106"/>
      <c r="N760" s="106"/>
      <c r="O760" s="106"/>
      <c r="P760" s="10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106"/>
      <c r="AC760" s="6"/>
      <c r="AD760" s="106"/>
      <c r="AE760" s="6"/>
      <c r="AF760" s="106"/>
      <c r="AG760" s="6"/>
      <c r="AH760" s="106"/>
      <c r="AI760" s="107"/>
      <c r="AJ760" s="5"/>
    </row>
    <row r="761" spans="1:36" ht="12" customHeight="1">
      <c r="A761" s="99"/>
      <c r="B761" s="101"/>
      <c r="C761" s="99"/>
      <c r="D761" s="99"/>
      <c r="E761" s="102"/>
      <c r="F761" s="101"/>
      <c r="G761" s="101"/>
      <c r="H761" s="101"/>
      <c r="I761" s="101"/>
      <c r="J761" s="106"/>
      <c r="K761" s="106"/>
      <c r="L761" s="106"/>
      <c r="M761" s="106"/>
      <c r="N761" s="106"/>
      <c r="O761" s="106"/>
      <c r="P761" s="10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106"/>
      <c r="AC761" s="6"/>
      <c r="AD761" s="106"/>
      <c r="AE761" s="6"/>
      <c r="AF761" s="106"/>
      <c r="AG761" s="6"/>
      <c r="AH761" s="106"/>
      <c r="AI761" s="107"/>
      <c r="AJ761" s="5"/>
    </row>
    <row r="762" spans="1:36" ht="12" customHeight="1">
      <c r="A762" s="99"/>
      <c r="B762" s="101"/>
      <c r="C762" s="99"/>
      <c r="D762" s="99"/>
      <c r="E762" s="102"/>
      <c r="F762" s="101"/>
      <c r="G762" s="101"/>
      <c r="H762" s="101"/>
      <c r="I762" s="101"/>
      <c r="J762" s="106"/>
      <c r="K762" s="106"/>
      <c r="L762" s="106"/>
      <c r="M762" s="106"/>
      <c r="N762" s="106"/>
      <c r="O762" s="106"/>
      <c r="P762" s="10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106"/>
      <c r="AC762" s="6"/>
      <c r="AD762" s="106"/>
      <c r="AE762" s="6"/>
      <c r="AF762" s="106"/>
      <c r="AG762" s="6"/>
      <c r="AH762" s="106"/>
      <c r="AI762" s="107"/>
      <c r="AJ762" s="5"/>
    </row>
    <row r="763" spans="1:36" ht="12" customHeight="1">
      <c r="A763" s="99"/>
      <c r="B763" s="101"/>
      <c r="C763" s="99"/>
      <c r="D763" s="99"/>
      <c r="E763" s="102"/>
      <c r="F763" s="101"/>
      <c r="G763" s="101"/>
      <c r="H763" s="101"/>
      <c r="I763" s="101"/>
      <c r="J763" s="106"/>
      <c r="K763" s="106"/>
      <c r="L763" s="106"/>
      <c r="M763" s="106"/>
      <c r="N763" s="106"/>
      <c r="O763" s="106"/>
      <c r="P763" s="10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106"/>
      <c r="AC763" s="6"/>
      <c r="AD763" s="106"/>
      <c r="AE763" s="6"/>
      <c r="AF763" s="106"/>
      <c r="AG763" s="6"/>
      <c r="AH763" s="106"/>
      <c r="AI763" s="107"/>
      <c r="AJ763" s="5"/>
    </row>
    <row r="764" spans="1:36" ht="12" customHeight="1">
      <c r="A764" s="99"/>
      <c r="B764" s="101"/>
      <c r="C764" s="99"/>
      <c r="D764" s="99"/>
      <c r="E764" s="102"/>
      <c r="F764" s="101"/>
      <c r="G764" s="101"/>
      <c r="H764" s="101"/>
      <c r="I764" s="101"/>
      <c r="J764" s="106"/>
      <c r="K764" s="106"/>
      <c r="L764" s="106"/>
      <c r="M764" s="106"/>
      <c r="N764" s="106"/>
      <c r="O764" s="106"/>
      <c r="P764" s="10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106"/>
      <c r="AC764" s="6"/>
      <c r="AD764" s="106"/>
      <c r="AE764" s="6"/>
      <c r="AF764" s="106"/>
      <c r="AG764" s="6"/>
      <c r="AH764" s="106"/>
      <c r="AI764" s="107"/>
      <c r="AJ764" s="5"/>
    </row>
    <row r="765" spans="1:36" ht="12" customHeight="1">
      <c r="A765" s="99"/>
      <c r="B765" s="101"/>
      <c r="C765" s="99"/>
      <c r="D765" s="99"/>
      <c r="E765" s="102"/>
      <c r="F765" s="101"/>
      <c r="G765" s="101"/>
      <c r="H765" s="101"/>
      <c r="I765" s="101"/>
      <c r="J765" s="106"/>
      <c r="K765" s="106"/>
      <c r="L765" s="106"/>
      <c r="M765" s="106"/>
      <c r="N765" s="106"/>
      <c r="O765" s="106"/>
      <c r="P765" s="10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106"/>
      <c r="AC765" s="6"/>
      <c r="AD765" s="106"/>
      <c r="AE765" s="6"/>
      <c r="AF765" s="106"/>
      <c r="AG765" s="6"/>
      <c r="AH765" s="106"/>
      <c r="AI765" s="107"/>
      <c r="AJ765" s="5"/>
    </row>
    <row r="766" spans="1:36" ht="12" customHeight="1">
      <c r="A766" s="99"/>
      <c r="B766" s="101"/>
      <c r="C766" s="99"/>
      <c r="D766" s="99"/>
      <c r="E766" s="102"/>
      <c r="F766" s="101"/>
      <c r="G766" s="101"/>
      <c r="H766" s="101"/>
      <c r="I766" s="101"/>
      <c r="J766" s="106"/>
      <c r="K766" s="106"/>
      <c r="L766" s="106"/>
      <c r="M766" s="106"/>
      <c r="N766" s="106"/>
      <c r="O766" s="106"/>
      <c r="P766" s="10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106"/>
      <c r="AC766" s="6"/>
      <c r="AD766" s="106"/>
      <c r="AE766" s="6"/>
      <c r="AF766" s="106"/>
      <c r="AG766" s="6"/>
      <c r="AH766" s="106"/>
      <c r="AI766" s="107"/>
      <c r="AJ766" s="5"/>
    </row>
    <row r="767" spans="1:36" ht="12" customHeight="1">
      <c r="A767" s="99"/>
      <c r="B767" s="101"/>
      <c r="C767" s="99"/>
      <c r="D767" s="99"/>
      <c r="E767" s="102"/>
      <c r="F767" s="101"/>
      <c r="G767" s="101"/>
      <c r="H767" s="101"/>
      <c r="I767" s="101"/>
      <c r="J767" s="106"/>
      <c r="K767" s="106"/>
      <c r="L767" s="106"/>
      <c r="M767" s="106"/>
      <c r="N767" s="106"/>
      <c r="O767" s="106"/>
      <c r="P767" s="10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106"/>
      <c r="AC767" s="6"/>
      <c r="AD767" s="106"/>
      <c r="AE767" s="6"/>
      <c r="AF767" s="106"/>
      <c r="AG767" s="6"/>
      <c r="AH767" s="106"/>
      <c r="AI767" s="107"/>
      <c r="AJ767" s="5"/>
    </row>
    <row r="768" spans="1:36" ht="12" customHeight="1">
      <c r="A768" s="99"/>
      <c r="B768" s="101"/>
      <c r="C768" s="99"/>
      <c r="D768" s="99"/>
      <c r="E768" s="102"/>
      <c r="F768" s="101"/>
      <c r="G768" s="101"/>
      <c r="H768" s="101"/>
      <c r="I768" s="101"/>
      <c r="J768" s="106"/>
      <c r="K768" s="106"/>
      <c r="L768" s="106"/>
      <c r="M768" s="106"/>
      <c r="N768" s="106"/>
      <c r="O768" s="106"/>
      <c r="P768" s="10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106"/>
      <c r="AC768" s="6"/>
      <c r="AD768" s="106"/>
      <c r="AE768" s="6"/>
      <c r="AF768" s="106"/>
      <c r="AG768" s="6"/>
      <c r="AH768" s="106"/>
      <c r="AI768" s="107"/>
      <c r="AJ768" s="5"/>
    </row>
    <row r="769" spans="1:36" ht="12" customHeight="1">
      <c r="A769" s="99"/>
      <c r="B769" s="101"/>
      <c r="C769" s="99"/>
      <c r="D769" s="99"/>
      <c r="E769" s="102"/>
      <c r="F769" s="101"/>
      <c r="G769" s="101"/>
      <c r="H769" s="101"/>
      <c r="I769" s="101"/>
      <c r="J769" s="106"/>
      <c r="K769" s="106"/>
      <c r="L769" s="106"/>
      <c r="M769" s="106"/>
      <c r="N769" s="106"/>
      <c r="O769" s="106"/>
      <c r="P769" s="10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106"/>
      <c r="AC769" s="6"/>
      <c r="AD769" s="106"/>
      <c r="AE769" s="6"/>
      <c r="AF769" s="106"/>
      <c r="AG769" s="6"/>
      <c r="AH769" s="106"/>
      <c r="AI769" s="107"/>
      <c r="AJ769" s="5"/>
    </row>
    <row r="770" spans="1:36" ht="12" customHeight="1">
      <c r="A770" s="99"/>
      <c r="B770" s="101"/>
      <c r="C770" s="99"/>
      <c r="D770" s="99"/>
      <c r="E770" s="102"/>
      <c r="F770" s="101"/>
      <c r="G770" s="101"/>
      <c r="H770" s="101"/>
      <c r="I770" s="101"/>
      <c r="J770" s="106"/>
      <c r="K770" s="106"/>
      <c r="L770" s="106"/>
      <c r="M770" s="106"/>
      <c r="N770" s="106"/>
      <c r="O770" s="106"/>
      <c r="P770" s="10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106"/>
      <c r="AC770" s="6"/>
      <c r="AD770" s="106"/>
      <c r="AE770" s="6"/>
      <c r="AF770" s="106"/>
      <c r="AG770" s="6"/>
      <c r="AH770" s="106"/>
      <c r="AI770" s="107"/>
      <c r="AJ770" s="5"/>
    </row>
    <row r="771" spans="1:36" ht="12" customHeight="1">
      <c r="A771" s="99"/>
      <c r="B771" s="101"/>
      <c r="C771" s="99"/>
      <c r="D771" s="99"/>
      <c r="E771" s="102"/>
      <c r="F771" s="101"/>
      <c r="G771" s="101"/>
      <c r="H771" s="101"/>
      <c r="I771" s="101"/>
      <c r="J771" s="106"/>
      <c r="K771" s="106"/>
      <c r="L771" s="106"/>
      <c r="M771" s="106"/>
      <c r="N771" s="106"/>
      <c r="O771" s="106"/>
      <c r="P771" s="10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106"/>
      <c r="AC771" s="6"/>
      <c r="AD771" s="106"/>
      <c r="AE771" s="6"/>
      <c r="AF771" s="106"/>
      <c r="AG771" s="6"/>
      <c r="AH771" s="106"/>
      <c r="AI771" s="107"/>
      <c r="AJ771" s="5"/>
    </row>
    <row r="772" spans="1:36" ht="12" customHeight="1">
      <c r="A772" s="99"/>
      <c r="B772" s="101"/>
      <c r="C772" s="99"/>
      <c r="D772" s="99"/>
      <c r="E772" s="102"/>
      <c r="F772" s="101"/>
      <c r="G772" s="101"/>
      <c r="H772" s="101"/>
      <c r="I772" s="101"/>
      <c r="J772" s="106"/>
      <c r="K772" s="106"/>
      <c r="L772" s="106"/>
      <c r="M772" s="106"/>
      <c r="N772" s="106"/>
      <c r="O772" s="106"/>
      <c r="P772" s="10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106"/>
      <c r="AC772" s="6"/>
      <c r="AD772" s="106"/>
      <c r="AE772" s="6"/>
      <c r="AF772" s="106"/>
      <c r="AG772" s="6"/>
      <c r="AH772" s="106"/>
      <c r="AI772" s="107"/>
      <c r="AJ772" s="5"/>
    </row>
    <row r="773" spans="1:36" ht="12" customHeight="1">
      <c r="A773" s="99"/>
      <c r="B773" s="101"/>
      <c r="C773" s="99"/>
      <c r="D773" s="99"/>
      <c r="E773" s="102"/>
      <c r="F773" s="101"/>
      <c r="G773" s="101"/>
      <c r="H773" s="101"/>
      <c r="I773" s="101"/>
      <c r="J773" s="106"/>
      <c r="K773" s="106"/>
      <c r="L773" s="106"/>
      <c r="M773" s="106"/>
      <c r="N773" s="106"/>
      <c r="O773" s="106"/>
      <c r="P773" s="10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106"/>
      <c r="AC773" s="6"/>
      <c r="AD773" s="106"/>
      <c r="AE773" s="6"/>
      <c r="AF773" s="106"/>
      <c r="AG773" s="6"/>
      <c r="AH773" s="106"/>
      <c r="AI773" s="107"/>
      <c r="AJ773" s="5"/>
    </row>
    <row r="774" spans="1:36" ht="12" customHeight="1">
      <c r="A774" s="99"/>
      <c r="B774" s="101"/>
      <c r="C774" s="99"/>
      <c r="D774" s="99"/>
      <c r="E774" s="102"/>
      <c r="F774" s="101"/>
      <c r="G774" s="101"/>
      <c r="H774" s="101"/>
      <c r="I774" s="101"/>
      <c r="J774" s="106"/>
      <c r="K774" s="106"/>
      <c r="L774" s="106"/>
      <c r="M774" s="106"/>
      <c r="N774" s="106"/>
      <c r="O774" s="106"/>
      <c r="P774" s="10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106"/>
      <c r="AC774" s="6"/>
      <c r="AD774" s="106"/>
      <c r="AE774" s="6"/>
      <c r="AF774" s="106"/>
      <c r="AG774" s="6"/>
      <c r="AH774" s="106"/>
      <c r="AI774" s="107"/>
      <c r="AJ774" s="5"/>
    </row>
    <row r="775" spans="1:36" ht="12" customHeight="1">
      <c r="A775" s="99"/>
      <c r="B775" s="101"/>
      <c r="C775" s="99"/>
      <c r="D775" s="99"/>
      <c r="E775" s="102"/>
      <c r="F775" s="101"/>
      <c r="G775" s="101"/>
      <c r="H775" s="101"/>
      <c r="I775" s="101"/>
      <c r="J775" s="106"/>
      <c r="K775" s="106"/>
      <c r="L775" s="106"/>
      <c r="M775" s="106"/>
      <c r="N775" s="106"/>
      <c r="O775" s="106"/>
      <c r="P775" s="10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106"/>
      <c r="AC775" s="6"/>
      <c r="AD775" s="106"/>
      <c r="AE775" s="6"/>
      <c r="AF775" s="106"/>
      <c r="AG775" s="6"/>
      <c r="AH775" s="106"/>
      <c r="AI775" s="107"/>
      <c r="AJ775" s="5"/>
    </row>
    <row r="776" spans="1:36" ht="12" customHeight="1">
      <c r="A776" s="99"/>
      <c r="B776" s="101"/>
      <c r="C776" s="99"/>
      <c r="D776" s="99"/>
      <c r="E776" s="102"/>
      <c r="F776" s="101"/>
      <c r="G776" s="101"/>
      <c r="H776" s="101"/>
      <c r="I776" s="101"/>
      <c r="J776" s="106"/>
      <c r="K776" s="106"/>
      <c r="L776" s="106"/>
      <c r="M776" s="106"/>
      <c r="N776" s="106"/>
      <c r="O776" s="106"/>
      <c r="P776" s="10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106"/>
      <c r="AC776" s="6"/>
      <c r="AD776" s="106"/>
      <c r="AE776" s="6"/>
      <c r="AF776" s="106"/>
      <c r="AG776" s="6"/>
      <c r="AH776" s="106"/>
      <c r="AI776" s="107"/>
      <c r="AJ776" s="5"/>
    </row>
    <row r="777" spans="1:36" ht="12" customHeight="1">
      <c r="A777" s="99"/>
      <c r="B777" s="101"/>
      <c r="C777" s="99"/>
      <c r="D777" s="99"/>
      <c r="E777" s="102"/>
      <c r="F777" s="101"/>
      <c r="G777" s="101"/>
      <c r="H777" s="101"/>
      <c r="I777" s="101"/>
      <c r="J777" s="106"/>
      <c r="K777" s="106"/>
      <c r="L777" s="106"/>
      <c r="M777" s="106"/>
      <c r="N777" s="106"/>
      <c r="O777" s="106"/>
      <c r="P777" s="10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106"/>
      <c r="AC777" s="6"/>
      <c r="AD777" s="106"/>
      <c r="AE777" s="6"/>
      <c r="AF777" s="106"/>
      <c r="AG777" s="6"/>
      <c r="AH777" s="106"/>
      <c r="AI777" s="107"/>
      <c r="AJ777" s="5"/>
    </row>
    <row r="778" spans="1:36" ht="12" customHeight="1">
      <c r="A778" s="99"/>
      <c r="B778" s="101"/>
      <c r="C778" s="99"/>
      <c r="D778" s="99"/>
      <c r="E778" s="102"/>
      <c r="F778" s="101"/>
      <c r="G778" s="101"/>
      <c r="H778" s="101"/>
      <c r="I778" s="101"/>
      <c r="J778" s="106"/>
      <c r="K778" s="106"/>
      <c r="L778" s="106"/>
      <c r="M778" s="106"/>
      <c r="N778" s="106"/>
      <c r="O778" s="106"/>
      <c r="P778" s="10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106"/>
      <c r="AC778" s="6"/>
      <c r="AD778" s="106"/>
      <c r="AE778" s="6"/>
      <c r="AF778" s="106"/>
      <c r="AG778" s="6"/>
      <c r="AH778" s="106"/>
      <c r="AI778" s="107"/>
      <c r="AJ778" s="5"/>
    </row>
    <row r="779" spans="1:36" ht="12" customHeight="1">
      <c r="A779" s="99"/>
      <c r="B779" s="101"/>
      <c r="C779" s="99"/>
      <c r="D779" s="99"/>
      <c r="E779" s="102"/>
      <c r="F779" s="101"/>
      <c r="G779" s="101"/>
      <c r="H779" s="101"/>
      <c r="I779" s="101"/>
      <c r="J779" s="106"/>
      <c r="K779" s="106"/>
      <c r="L779" s="106"/>
      <c r="M779" s="106"/>
      <c r="N779" s="106"/>
      <c r="O779" s="106"/>
      <c r="P779" s="10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106"/>
      <c r="AC779" s="6"/>
      <c r="AD779" s="106"/>
      <c r="AE779" s="6"/>
      <c r="AF779" s="106"/>
      <c r="AG779" s="6"/>
      <c r="AH779" s="106"/>
      <c r="AI779" s="107"/>
      <c r="AJ779" s="5"/>
    </row>
    <row r="780" spans="1:36" ht="12" customHeight="1">
      <c r="A780" s="99"/>
      <c r="B780" s="101"/>
      <c r="C780" s="99"/>
      <c r="D780" s="99"/>
      <c r="E780" s="102"/>
      <c r="F780" s="101"/>
      <c r="G780" s="101"/>
      <c r="H780" s="101"/>
      <c r="I780" s="101"/>
      <c r="J780" s="106"/>
      <c r="K780" s="106"/>
      <c r="L780" s="106"/>
      <c r="M780" s="106"/>
      <c r="N780" s="106"/>
      <c r="O780" s="106"/>
      <c r="P780" s="10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106"/>
      <c r="AC780" s="6"/>
      <c r="AD780" s="106"/>
      <c r="AE780" s="6"/>
      <c r="AF780" s="106"/>
      <c r="AG780" s="6"/>
      <c r="AH780" s="106"/>
      <c r="AI780" s="107"/>
      <c r="AJ780" s="5"/>
    </row>
    <row r="781" spans="1:36" ht="12" customHeight="1">
      <c r="A781" s="99"/>
      <c r="B781" s="101"/>
      <c r="C781" s="99"/>
      <c r="D781" s="99"/>
      <c r="E781" s="102"/>
      <c r="F781" s="101"/>
      <c r="G781" s="101"/>
      <c r="H781" s="101"/>
      <c r="I781" s="101"/>
      <c r="J781" s="106"/>
      <c r="K781" s="106"/>
      <c r="L781" s="106"/>
      <c r="M781" s="106"/>
      <c r="N781" s="106"/>
      <c r="O781" s="106"/>
      <c r="P781" s="10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106"/>
      <c r="AC781" s="6"/>
      <c r="AD781" s="106"/>
      <c r="AE781" s="6"/>
      <c r="AF781" s="106"/>
      <c r="AG781" s="6"/>
      <c r="AH781" s="106"/>
      <c r="AI781" s="107"/>
      <c r="AJ781" s="5"/>
    </row>
    <row r="782" spans="1:36" ht="12" customHeight="1">
      <c r="A782" s="99"/>
      <c r="B782" s="101"/>
      <c r="C782" s="99"/>
      <c r="D782" s="99"/>
      <c r="E782" s="102"/>
      <c r="F782" s="101"/>
      <c r="G782" s="101"/>
      <c r="H782" s="101"/>
      <c r="I782" s="101"/>
      <c r="J782" s="106"/>
      <c r="K782" s="106"/>
      <c r="L782" s="106"/>
      <c r="M782" s="106"/>
      <c r="N782" s="106"/>
      <c r="O782" s="106"/>
      <c r="P782" s="10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106"/>
      <c r="AC782" s="6"/>
      <c r="AD782" s="106"/>
      <c r="AE782" s="6"/>
      <c r="AF782" s="106"/>
      <c r="AG782" s="6"/>
      <c r="AH782" s="106"/>
      <c r="AI782" s="107"/>
      <c r="AJ782" s="5"/>
    </row>
    <row r="783" spans="1:36" ht="12" customHeight="1">
      <c r="A783" s="99"/>
      <c r="B783" s="101"/>
      <c r="C783" s="99"/>
      <c r="D783" s="99"/>
      <c r="E783" s="102"/>
      <c r="F783" s="101"/>
      <c r="G783" s="101"/>
      <c r="H783" s="101"/>
      <c r="I783" s="101"/>
      <c r="J783" s="106"/>
      <c r="K783" s="106"/>
      <c r="L783" s="106"/>
      <c r="M783" s="106"/>
      <c r="N783" s="106"/>
      <c r="O783" s="106"/>
      <c r="P783" s="10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106"/>
      <c r="AC783" s="6"/>
      <c r="AD783" s="106"/>
      <c r="AE783" s="6"/>
      <c r="AF783" s="106"/>
      <c r="AG783" s="6"/>
      <c r="AH783" s="106"/>
      <c r="AI783" s="107"/>
      <c r="AJ783" s="5"/>
    </row>
    <row r="784" spans="1:36" ht="12" customHeight="1">
      <c r="A784" s="99"/>
      <c r="B784" s="101"/>
      <c r="C784" s="99"/>
      <c r="D784" s="99"/>
      <c r="E784" s="102"/>
      <c r="F784" s="101"/>
      <c r="G784" s="101"/>
      <c r="H784" s="101"/>
      <c r="I784" s="101"/>
      <c r="J784" s="106"/>
      <c r="K784" s="106"/>
      <c r="L784" s="106"/>
      <c r="M784" s="106"/>
      <c r="N784" s="106"/>
      <c r="O784" s="106"/>
      <c r="P784" s="10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106"/>
      <c r="AC784" s="6"/>
      <c r="AD784" s="106"/>
      <c r="AE784" s="6"/>
      <c r="AF784" s="106"/>
      <c r="AG784" s="6"/>
      <c r="AH784" s="106"/>
      <c r="AI784" s="107"/>
      <c r="AJ784" s="5"/>
    </row>
    <row r="785" spans="1:36" ht="12" customHeight="1">
      <c r="A785" s="99"/>
      <c r="B785" s="101"/>
      <c r="C785" s="99"/>
      <c r="D785" s="99"/>
      <c r="E785" s="102"/>
      <c r="F785" s="101"/>
      <c r="G785" s="101"/>
      <c r="H785" s="101"/>
      <c r="I785" s="101"/>
      <c r="J785" s="106"/>
      <c r="K785" s="106"/>
      <c r="L785" s="106"/>
      <c r="M785" s="106"/>
      <c r="N785" s="106"/>
      <c r="O785" s="106"/>
      <c r="P785" s="10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106"/>
      <c r="AC785" s="6"/>
      <c r="AD785" s="106"/>
      <c r="AE785" s="6"/>
      <c r="AF785" s="106"/>
      <c r="AG785" s="6"/>
      <c r="AH785" s="106"/>
      <c r="AI785" s="107"/>
      <c r="AJ785" s="5"/>
    </row>
    <row r="786" spans="1:36" ht="12" customHeight="1">
      <c r="A786" s="99"/>
      <c r="B786" s="101"/>
      <c r="C786" s="99"/>
      <c r="D786" s="99"/>
      <c r="E786" s="102"/>
      <c r="F786" s="101"/>
      <c r="G786" s="101"/>
      <c r="H786" s="101"/>
      <c r="I786" s="101"/>
      <c r="J786" s="106"/>
      <c r="K786" s="106"/>
      <c r="L786" s="106"/>
      <c r="M786" s="106"/>
      <c r="N786" s="106"/>
      <c r="O786" s="106"/>
      <c r="P786" s="10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106"/>
      <c r="AC786" s="6"/>
      <c r="AD786" s="106"/>
      <c r="AE786" s="6"/>
      <c r="AF786" s="106"/>
      <c r="AG786" s="6"/>
      <c r="AH786" s="106"/>
      <c r="AI786" s="107"/>
      <c r="AJ786" s="5"/>
    </row>
    <row r="787" spans="1:36" ht="12" customHeight="1">
      <c r="A787" s="99"/>
      <c r="B787" s="101"/>
      <c r="C787" s="99"/>
      <c r="D787" s="99"/>
      <c r="E787" s="102"/>
      <c r="F787" s="101"/>
      <c r="G787" s="101"/>
      <c r="H787" s="101"/>
      <c r="I787" s="101"/>
      <c r="J787" s="106"/>
      <c r="K787" s="106"/>
      <c r="L787" s="106"/>
      <c r="M787" s="106"/>
      <c r="N787" s="106"/>
      <c r="O787" s="106"/>
      <c r="P787" s="10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106"/>
      <c r="AC787" s="6"/>
      <c r="AD787" s="106"/>
      <c r="AE787" s="6"/>
      <c r="AF787" s="106"/>
      <c r="AG787" s="6"/>
      <c r="AH787" s="106"/>
      <c r="AI787" s="107"/>
      <c r="AJ787" s="5"/>
    </row>
    <row r="788" spans="1:36" ht="12" customHeight="1">
      <c r="A788" s="99"/>
      <c r="B788" s="101"/>
      <c r="C788" s="99"/>
      <c r="D788" s="99"/>
      <c r="E788" s="102"/>
      <c r="F788" s="101"/>
      <c r="G788" s="101"/>
      <c r="H788" s="101"/>
      <c r="I788" s="101"/>
      <c r="J788" s="106"/>
      <c r="K788" s="106"/>
      <c r="L788" s="106"/>
      <c r="M788" s="106"/>
      <c r="N788" s="106"/>
      <c r="O788" s="106"/>
      <c r="P788" s="10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106"/>
      <c r="AC788" s="6"/>
      <c r="AD788" s="106"/>
      <c r="AE788" s="6"/>
      <c r="AF788" s="106"/>
      <c r="AG788" s="6"/>
      <c r="AH788" s="106"/>
      <c r="AI788" s="107"/>
      <c r="AJ788" s="5"/>
    </row>
    <row r="789" spans="1:36" ht="12" customHeight="1">
      <c r="A789" s="99"/>
      <c r="B789" s="101"/>
      <c r="C789" s="99"/>
      <c r="D789" s="99"/>
      <c r="E789" s="102"/>
      <c r="F789" s="101"/>
      <c r="G789" s="101"/>
      <c r="H789" s="101"/>
      <c r="I789" s="101"/>
      <c r="J789" s="106"/>
      <c r="K789" s="106"/>
      <c r="L789" s="106"/>
      <c r="M789" s="106"/>
      <c r="N789" s="106"/>
      <c r="O789" s="106"/>
      <c r="P789" s="10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106"/>
      <c r="AC789" s="6"/>
      <c r="AD789" s="106"/>
      <c r="AE789" s="6"/>
      <c r="AF789" s="106"/>
      <c r="AG789" s="6"/>
      <c r="AH789" s="106"/>
      <c r="AI789" s="107"/>
      <c r="AJ789" s="5"/>
    </row>
    <row r="790" spans="1:36" ht="12" customHeight="1">
      <c r="A790" s="99"/>
      <c r="B790" s="101"/>
      <c r="C790" s="99"/>
      <c r="D790" s="99"/>
      <c r="E790" s="102"/>
      <c r="F790" s="101"/>
      <c r="G790" s="101"/>
      <c r="H790" s="101"/>
      <c r="I790" s="101"/>
      <c r="J790" s="106"/>
      <c r="K790" s="106"/>
      <c r="L790" s="106"/>
      <c r="M790" s="106"/>
      <c r="N790" s="106"/>
      <c r="O790" s="106"/>
      <c r="P790" s="10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106"/>
      <c r="AC790" s="6"/>
      <c r="AD790" s="106"/>
      <c r="AE790" s="6"/>
      <c r="AF790" s="106"/>
      <c r="AG790" s="6"/>
      <c r="AH790" s="106"/>
      <c r="AI790" s="107"/>
      <c r="AJ790" s="5"/>
    </row>
    <row r="791" spans="1:36" ht="12" customHeight="1">
      <c r="A791" s="99"/>
      <c r="B791" s="101"/>
      <c r="C791" s="99"/>
      <c r="D791" s="99"/>
      <c r="E791" s="102"/>
      <c r="F791" s="101"/>
      <c r="G791" s="101"/>
      <c r="H791" s="101"/>
      <c r="I791" s="101"/>
      <c r="J791" s="106"/>
      <c r="K791" s="106"/>
      <c r="L791" s="106"/>
      <c r="M791" s="106"/>
      <c r="N791" s="106"/>
      <c r="O791" s="106"/>
      <c r="P791" s="10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106"/>
      <c r="AC791" s="6"/>
      <c r="AD791" s="106"/>
      <c r="AE791" s="6"/>
      <c r="AF791" s="106"/>
      <c r="AG791" s="6"/>
      <c r="AH791" s="106"/>
      <c r="AI791" s="107"/>
      <c r="AJ791" s="5"/>
    </row>
    <row r="792" spans="1:36" ht="12" customHeight="1">
      <c r="A792" s="99"/>
      <c r="B792" s="101"/>
      <c r="C792" s="99"/>
      <c r="D792" s="99"/>
      <c r="E792" s="102"/>
      <c r="F792" s="101"/>
      <c r="G792" s="101"/>
      <c r="H792" s="101"/>
      <c r="I792" s="101"/>
      <c r="J792" s="106"/>
      <c r="K792" s="106"/>
      <c r="L792" s="106"/>
      <c r="M792" s="106"/>
      <c r="N792" s="106"/>
      <c r="O792" s="106"/>
      <c r="P792" s="10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106"/>
      <c r="AC792" s="6"/>
      <c r="AD792" s="106"/>
      <c r="AE792" s="6"/>
      <c r="AF792" s="106"/>
      <c r="AG792" s="6"/>
      <c r="AH792" s="106"/>
      <c r="AI792" s="107"/>
      <c r="AJ792" s="5"/>
    </row>
    <row r="793" spans="1:36" ht="12" customHeight="1">
      <c r="A793" s="99"/>
      <c r="B793" s="101"/>
      <c r="C793" s="99"/>
      <c r="D793" s="99"/>
      <c r="E793" s="102"/>
      <c r="F793" s="101"/>
      <c r="G793" s="101"/>
      <c r="H793" s="101"/>
      <c r="I793" s="101"/>
      <c r="J793" s="106"/>
      <c r="K793" s="106"/>
      <c r="L793" s="106"/>
      <c r="M793" s="106"/>
      <c r="N793" s="106"/>
      <c r="O793" s="106"/>
      <c r="P793" s="10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106"/>
      <c r="AC793" s="6"/>
      <c r="AD793" s="106"/>
      <c r="AE793" s="6"/>
      <c r="AF793" s="106"/>
      <c r="AG793" s="6"/>
      <c r="AH793" s="106"/>
      <c r="AI793" s="107"/>
      <c r="AJ793" s="5"/>
    </row>
    <row r="794" spans="1:36" ht="12" customHeight="1">
      <c r="A794" s="99"/>
      <c r="B794" s="101"/>
      <c r="C794" s="99"/>
      <c r="D794" s="99"/>
      <c r="E794" s="102"/>
      <c r="F794" s="101"/>
      <c r="G794" s="101"/>
      <c r="H794" s="101"/>
      <c r="I794" s="101"/>
      <c r="J794" s="106"/>
      <c r="K794" s="106"/>
      <c r="L794" s="106"/>
      <c r="M794" s="106"/>
      <c r="N794" s="106"/>
      <c r="O794" s="106"/>
      <c r="P794" s="10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106"/>
      <c r="AC794" s="6"/>
      <c r="AD794" s="106"/>
      <c r="AE794" s="6"/>
      <c r="AF794" s="106"/>
      <c r="AG794" s="6"/>
      <c r="AH794" s="106"/>
      <c r="AI794" s="107"/>
      <c r="AJ794" s="5"/>
    </row>
    <row r="795" spans="1:36" ht="12" customHeight="1">
      <c r="A795" s="99"/>
      <c r="B795" s="101"/>
      <c r="C795" s="99"/>
      <c r="D795" s="99"/>
      <c r="E795" s="102"/>
      <c r="F795" s="101"/>
      <c r="G795" s="101"/>
      <c r="H795" s="101"/>
      <c r="I795" s="101"/>
      <c r="J795" s="106"/>
      <c r="K795" s="106"/>
      <c r="L795" s="106"/>
      <c r="M795" s="106"/>
      <c r="N795" s="106"/>
      <c r="O795" s="106"/>
      <c r="P795" s="10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106"/>
      <c r="AC795" s="6"/>
      <c r="AD795" s="106"/>
      <c r="AE795" s="6"/>
      <c r="AF795" s="106"/>
      <c r="AG795" s="6"/>
      <c r="AH795" s="106"/>
      <c r="AI795" s="107"/>
      <c r="AJ795" s="5"/>
    </row>
    <row r="796" spans="1:36" ht="12" customHeight="1">
      <c r="A796" s="99"/>
      <c r="B796" s="101"/>
      <c r="C796" s="99"/>
      <c r="D796" s="99"/>
      <c r="E796" s="102"/>
      <c r="F796" s="101"/>
      <c r="G796" s="101"/>
      <c r="H796" s="101"/>
      <c r="I796" s="101"/>
      <c r="J796" s="106"/>
      <c r="K796" s="106"/>
      <c r="L796" s="106"/>
      <c r="M796" s="106"/>
      <c r="N796" s="106"/>
      <c r="O796" s="106"/>
      <c r="P796" s="10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106"/>
      <c r="AC796" s="6"/>
      <c r="AD796" s="106"/>
      <c r="AE796" s="6"/>
      <c r="AF796" s="106"/>
      <c r="AG796" s="6"/>
      <c r="AH796" s="106"/>
      <c r="AI796" s="107"/>
      <c r="AJ796" s="5"/>
    </row>
    <row r="797" spans="1:36" ht="12" customHeight="1">
      <c r="A797" s="99"/>
      <c r="B797" s="101"/>
      <c r="C797" s="99"/>
      <c r="D797" s="99"/>
      <c r="E797" s="102"/>
      <c r="F797" s="101"/>
      <c r="G797" s="101"/>
      <c r="H797" s="101"/>
      <c r="I797" s="101"/>
      <c r="J797" s="106"/>
      <c r="K797" s="106"/>
      <c r="L797" s="106"/>
      <c r="M797" s="106"/>
      <c r="N797" s="106"/>
      <c r="O797" s="106"/>
      <c r="P797" s="10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106"/>
      <c r="AC797" s="6"/>
      <c r="AD797" s="106"/>
      <c r="AE797" s="6"/>
      <c r="AF797" s="106"/>
      <c r="AG797" s="6"/>
      <c r="AH797" s="106"/>
      <c r="AI797" s="107"/>
      <c r="AJ797" s="5"/>
    </row>
    <row r="798" spans="1:36" ht="12" customHeight="1">
      <c r="A798" s="99"/>
      <c r="B798" s="101"/>
      <c r="C798" s="99"/>
      <c r="D798" s="99"/>
      <c r="E798" s="102"/>
      <c r="F798" s="101"/>
      <c r="G798" s="101"/>
      <c r="H798" s="101"/>
      <c r="I798" s="101"/>
      <c r="J798" s="106"/>
      <c r="K798" s="106"/>
      <c r="L798" s="106"/>
      <c r="M798" s="106"/>
      <c r="N798" s="106"/>
      <c r="O798" s="106"/>
      <c r="P798" s="10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106"/>
      <c r="AC798" s="6"/>
      <c r="AD798" s="106"/>
      <c r="AE798" s="6"/>
      <c r="AF798" s="106"/>
      <c r="AG798" s="6"/>
      <c r="AH798" s="106"/>
      <c r="AI798" s="107"/>
      <c r="AJ798" s="5"/>
    </row>
    <row r="799" spans="1:36" ht="12" customHeight="1">
      <c r="A799" s="99"/>
      <c r="B799" s="101"/>
      <c r="C799" s="99"/>
      <c r="D799" s="99"/>
      <c r="E799" s="102"/>
      <c r="F799" s="101"/>
      <c r="G799" s="101"/>
      <c r="H799" s="101"/>
      <c r="I799" s="101"/>
      <c r="J799" s="106"/>
      <c r="K799" s="106"/>
      <c r="L799" s="106"/>
      <c r="M799" s="106"/>
      <c r="N799" s="106"/>
      <c r="O799" s="106"/>
      <c r="P799" s="10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106"/>
      <c r="AC799" s="6"/>
      <c r="AD799" s="106"/>
      <c r="AE799" s="6"/>
      <c r="AF799" s="106"/>
      <c r="AG799" s="6"/>
      <c r="AH799" s="106"/>
      <c r="AI799" s="107"/>
      <c r="AJ799" s="5"/>
    </row>
    <row r="800" spans="1:36" ht="12" customHeight="1">
      <c r="A800" s="99"/>
      <c r="B800" s="101"/>
      <c r="C800" s="99"/>
      <c r="D800" s="99"/>
      <c r="E800" s="102"/>
      <c r="F800" s="101"/>
      <c r="G800" s="101"/>
      <c r="H800" s="101"/>
      <c r="I800" s="101"/>
      <c r="J800" s="106"/>
      <c r="K800" s="106"/>
      <c r="L800" s="106"/>
      <c r="M800" s="106"/>
      <c r="N800" s="106"/>
      <c r="O800" s="106"/>
      <c r="P800" s="10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106"/>
      <c r="AC800" s="6"/>
      <c r="AD800" s="106"/>
      <c r="AE800" s="6"/>
      <c r="AF800" s="106"/>
      <c r="AG800" s="6"/>
      <c r="AH800" s="106"/>
      <c r="AI800" s="107"/>
      <c r="AJ800" s="5"/>
    </row>
    <row r="801" spans="1:36" ht="12" customHeight="1">
      <c r="A801" s="99"/>
      <c r="B801" s="101"/>
      <c r="C801" s="99"/>
      <c r="D801" s="99"/>
      <c r="E801" s="102"/>
      <c r="F801" s="101"/>
      <c r="G801" s="101"/>
      <c r="H801" s="101"/>
      <c r="I801" s="101"/>
      <c r="J801" s="106"/>
      <c r="K801" s="106"/>
      <c r="L801" s="106"/>
      <c r="M801" s="106"/>
      <c r="N801" s="106"/>
      <c r="O801" s="106"/>
      <c r="P801" s="10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106"/>
      <c r="AC801" s="6"/>
      <c r="AD801" s="106"/>
      <c r="AE801" s="6"/>
      <c r="AF801" s="106"/>
      <c r="AG801" s="6"/>
      <c r="AH801" s="106"/>
      <c r="AI801" s="107"/>
      <c r="AJ801" s="5"/>
    </row>
    <row r="802" spans="1:36" ht="12" customHeight="1">
      <c r="A802" s="99"/>
      <c r="B802" s="101"/>
      <c r="C802" s="99"/>
      <c r="D802" s="99"/>
      <c r="E802" s="102"/>
      <c r="F802" s="101"/>
      <c r="G802" s="101"/>
      <c r="H802" s="101"/>
      <c r="I802" s="101"/>
      <c r="J802" s="106"/>
      <c r="K802" s="106"/>
      <c r="L802" s="106"/>
      <c r="M802" s="106"/>
      <c r="N802" s="106"/>
      <c r="O802" s="106"/>
      <c r="P802" s="10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106"/>
      <c r="AC802" s="6"/>
      <c r="AD802" s="106"/>
      <c r="AE802" s="6"/>
      <c r="AF802" s="106"/>
      <c r="AG802" s="6"/>
      <c r="AH802" s="106"/>
      <c r="AI802" s="107"/>
      <c r="AJ802" s="5"/>
    </row>
    <row r="803" spans="1:36" ht="12" customHeight="1">
      <c r="A803" s="99"/>
      <c r="B803" s="101"/>
      <c r="C803" s="99"/>
      <c r="D803" s="99"/>
      <c r="E803" s="102"/>
      <c r="F803" s="101"/>
      <c r="G803" s="101"/>
      <c r="H803" s="101"/>
      <c r="I803" s="101"/>
      <c r="J803" s="106"/>
      <c r="K803" s="106"/>
      <c r="L803" s="106"/>
      <c r="M803" s="106"/>
      <c r="N803" s="106"/>
      <c r="O803" s="106"/>
      <c r="P803" s="10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106"/>
      <c r="AC803" s="6"/>
      <c r="AD803" s="106"/>
      <c r="AE803" s="6"/>
      <c r="AF803" s="106"/>
      <c r="AG803" s="6"/>
      <c r="AH803" s="106"/>
      <c r="AI803" s="107"/>
      <c r="AJ803" s="5"/>
    </row>
    <row r="804" spans="1:36" ht="12" customHeight="1">
      <c r="A804" s="99"/>
      <c r="B804" s="101"/>
      <c r="C804" s="99"/>
      <c r="D804" s="99"/>
      <c r="E804" s="102"/>
      <c r="F804" s="101"/>
      <c r="G804" s="101"/>
      <c r="H804" s="101"/>
      <c r="I804" s="101"/>
      <c r="J804" s="106"/>
      <c r="K804" s="106"/>
      <c r="L804" s="106"/>
      <c r="M804" s="106"/>
      <c r="N804" s="106"/>
      <c r="O804" s="106"/>
      <c r="P804" s="10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106"/>
      <c r="AC804" s="6"/>
      <c r="AD804" s="106"/>
      <c r="AE804" s="6"/>
      <c r="AF804" s="106"/>
      <c r="AG804" s="6"/>
      <c r="AH804" s="106"/>
      <c r="AI804" s="107"/>
      <c r="AJ804" s="5"/>
    </row>
    <row r="805" spans="1:36" ht="12" customHeight="1">
      <c r="A805" s="99"/>
      <c r="B805" s="101"/>
      <c r="C805" s="99"/>
      <c r="D805" s="99"/>
      <c r="E805" s="102"/>
      <c r="F805" s="101"/>
      <c r="G805" s="101"/>
      <c r="H805" s="101"/>
      <c r="I805" s="101"/>
      <c r="J805" s="106"/>
      <c r="K805" s="106"/>
      <c r="L805" s="106"/>
      <c r="M805" s="106"/>
      <c r="N805" s="106"/>
      <c r="O805" s="106"/>
      <c r="P805" s="10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106"/>
      <c r="AC805" s="6"/>
      <c r="AD805" s="106"/>
      <c r="AE805" s="6"/>
      <c r="AF805" s="106"/>
      <c r="AG805" s="6"/>
      <c r="AH805" s="106"/>
      <c r="AI805" s="107"/>
      <c r="AJ805" s="5"/>
    </row>
    <row r="806" spans="1:36" ht="12" customHeight="1">
      <c r="A806" s="99"/>
      <c r="B806" s="101"/>
      <c r="C806" s="99"/>
      <c r="D806" s="99"/>
      <c r="E806" s="102"/>
      <c r="F806" s="101"/>
      <c r="G806" s="101"/>
      <c r="H806" s="101"/>
      <c r="I806" s="101"/>
      <c r="J806" s="106"/>
      <c r="K806" s="106"/>
      <c r="L806" s="106"/>
      <c r="M806" s="106"/>
      <c r="N806" s="106"/>
      <c r="O806" s="106"/>
      <c r="P806" s="10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106"/>
      <c r="AC806" s="6"/>
      <c r="AD806" s="106"/>
      <c r="AE806" s="6"/>
      <c r="AF806" s="106"/>
      <c r="AG806" s="6"/>
      <c r="AH806" s="106"/>
      <c r="AI806" s="107"/>
      <c r="AJ806" s="5"/>
    </row>
    <row r="807" spans="1:36" ht="12" customHeight="1">
      <c r="A807" s="99"/>
      <c r="B807" s="101"/>
      <c r="C807" s="99"/>
      <c r="D807" s="99"/>
      <c r="E807" s="102"/>
      <c r="F807" s="101"/>
      <c r="G807" s="101"/>
      <c r="H807" s="101"/>
      <c r="I807" s="101"/>
      <c r="J807" s="106"/>
      <c r="K807" s="106"/>
      <c r="L807" s="106"/>
      <c r="M807" s="106"/>
      <c r="N807" s="106"/>
      <c r="O807" s="106"/>
      <c r="P807" s="10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106"/>
      <c r="AC807" s="6"/>
      <c r="AD807" s="106"/>
      <c r="AE807" s="6"/>
      <c r="AF807" s="106"/>
      <c r="AG807" s="6"/>
      <c r="AH807" s="106"/>
      <c r="AI807" s="107"/>
      <c r="AJ807" s="5"/>
    </row>
    <row r="808" spans="1:36" ht="12" customHeight="1">
      <c r="A808" s="99"/>
      <c r="B808" s="101"/>
      <c r="C808" s="99"/>
      <c r="D808" s="99"/>
      <c r="E808" s="102"/>
      <c r="F808" s="101"/>
      <c r="G808" s="101"/>
      <c r="H808" s="101"/>
      <c r="I808" s="101"/>
      <c r="J808" s="106"/>
      <c r="K808" s="106"/>
      <c r="L808" s="106"/>
      <c r="M808" s="106"/>
      <c r="N808" s="106"/>
      <c r="O808" s="106"/>
      <c r="P808" s="10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106"/>
      <c r="AC808" s="6"/>
      <c r="AD808" s="106"/>
      <c r="AE808" s="6"/>
      <c r="AF808" s="106"/>
      <c r="AG808" s="6"/>
      <c r="AH808" s="106"/>
      <c r="AI808" s="107"/>
      <c r="AJ808" s="5"/>
    </row>
    <row r="809" spans="1:36" ht="12" customHeight="1">
      <c r="A809" s="99"/>
      <c r="B809" s="101"/>
      <c r="C809" s="99"/>
      <c r="D809" s="99"/>
      <c r="E809" s="102"/>
      <c r="F809" s="101"/>
      <c r="G809" s="101"/>
      <c r="H809" s="101"/>
      <c r="I809" s="101"/>
      <c r="J809" s="106"/>
      <c r="K809" s="106"/>
      <c r="L809" s="106"/>
      <c r="M809" s="106"/>
      <c r="N809" s="106"/>
      <c r="O809" s="106"/>
      <c r="P809" s="10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106"/>
      <c r="AC809" s="6"/>
      <c r="AD809" s="106"/>
      <c r="AE809" s="6"/>
      <c r="AF809" s="106"/>
      <c r="AG809" s="6"/>
      <c r="AH809" s="106"/>
      <c r="AI809" s="107"/>
      <c r="AJ809" s="5"/>
    </row>
    <row r="810" spans="1:36" ht="12" customHeight="1">
      <c r="A810" s="99"/>
      <c r="B810" s="101"/>
      <c r="C810" s="99"/>
      <c r="D810" s="99"/>
      <c r="E810" s="102"/>
      <c r="F810" s="101"/>
      <c r="G810" s="101"/>
      <c r="H810" s="101"/>
      <c r="I810" s="101"/>
      <c r="J810" s="106"/>
      <c r="K810" s="106"/>
      <c r="L810" s="106"/>
      <c r="M810" s="106"/>
      <c r="N810" s="106"/>
      <c r="O810" s="106"/>
      <c r="P810" s="10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106"/>
      <c r="AC810" s="6"/>
      <c r="AD810" s="106"/>
      <c r="AE810" s="6"/>
      <c r="AF810" s="106"/>
      <c r="AG810" s="6"/>
      <c r="AH810" s="106"/>
      <c r="AI810" s="107"/>
      <c r="AJ810" s="5"/>
    </row>
    <row r="811" spans="1:36" ht="12" customHeight="1">
      <c r="A811" s="99"/>
      <c r="B811" s="101"/>
      <c r="C811" s="99"/>
      <c r="D811" s="99"/>
      <c r="E811" s="102"/>
      <c r="F811" s="101"/>
      <c r="G811" s="101"/>
      <c r="H811" s="101"/>
      <c r="I811" s="101"/>
      <c r="J811" s="106"/>
      <c r="K811" s="106"/>
      <c r="L811" s="106"/>
      <c r="M811" s="106"/>
      <c r="N811" s="106"/>
      <c r="O811" s="106"/>
      <c r="P811" s="10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106"/>
      <c r="AC811" s="6"/>
      <c r="AD811" s="106"/>
      <c r="AE811" s="6"/>
      <c r="AF811" s="106"/>
      <c r="AG811" s="6"/>
      <c r="AH811" s="106"/>
      <c r="AI811" s="107"/>
      <c r="AJ811" s="5"/>
    </row>
    <row r="812" spans="1:36" ht="12" customHeight="1">
      <c r="A812" s="99"/>
      <c r="B812" s="101"/>
      <c r="C812" s="99"/>
      <c r="D812" s="99"/>
      <c r="E812" s="102"/>
      <c r="F812" s="101"/>
      <c r="G812" s="101"/>
      <c r="H812" s="101"/>
      <c r="I812" s="101"/>
      <c r="J812" s="106"/>
      <c r="K812" s="106"/>
      <c r="L812" s="106"/>
      <c r="M812" s="106"/>
      <c r="N812" s="106"/>
      <c r="O812" s="106"/>
      <c r="P812" s="10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106"/>
      <c r="AC812" s="6"/>
      <c r="AD812" s="106"/>
      <c r="AE812" s="6"/>
      <c r="AF812" s="106"/>
      <c r="AG812" s="6"/>
      <c r="AH812" s="106"/>
      <c r="AI812" s="107"/>
      <c r="AJ812" s="5"/>
    </row>
    <row r="813" spans="1:36" ht="12" customHeight="1">
      <c r="A813" s="99"/>
      <c r="B813" s="101"/>
      <c r="C813" s="99"/>
      <c r="D813" s="99"/>
      <c r="E813" s="102"/>
      <c r="F813" s="101"/>
      <c r="G813" s="101"/>
      <c r="H813" s="101"/>
      <c r="I813" s="101"/>
      <c r="J813" s="106"/>
      <c r="K813" s="106"/>
      <c r="L813" s="106"/>
      <c r="M813" s="106"/>
      <c r="N813" s="106"/>
      <c r="O813" s="106"/>
      <c r="P813" s="10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106"/>
      <c r="AC813" s="6"/>
      <c r="AD813" s="106"/>
      <c r="AE813" s="6"/>
      <c r="AF813" s="106"/>
      <c r="AG813" s="6"/>
      <c r="AH813" s="106"/>
      <c r="AI813" s="107"/>
      <c r="AJ813" s="5"/>
    </row>
    <row r="814" spans="1:36" ht="12" customHeight="1">
      <c r="A814" s="99"/>
      <c r="B814" s="101"/>
      <c r="C814" s="99"/>
      <c r="D814" s="99"/>
      <c r="E814" s="102"/>
      <c r="F814" s="101"/>
      <c r="G814" s="101"/>
      <c r="H814" s="101"/>
      <c r="I814" s="101"/>
      <c r="J814" s="106"/>
      <c r="K814" s="106"/>
      <c r="L814" s="106"/>
      <c r="M814" s="106"/>
      <c r="N814" s="106"/>
      <c r="O814" s="106"/>
      <c r="P814" s="10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106"/>
      <c r="AC814" s="6"/>
      <c r="AD814" s="106"/>
      <c r="AE814" s="6"/>
      <c r="AF814" s="106"/>
      <c r="AG814" s="6"/>
      <c r="AH814" s="106"/>
      <c r="AI814" s="107"/>
      <c r="AJ814" s="5"/>
    </row>
    <row r="815" spans="1:36" ht="12" customHeight="1">
      <c r="A815" s="99"/>
      <c r="B815" s="101"/>
      <c r="C815" s="99"/>
      <c r="D815" s="99"/>
      <c r="E815" s="102"/>
      <c r="F815" s="101"/>
      <c r="G815" s="101"/>
      <c r="H815" s="101"/>
      <c r="I815" s="101"/>
      <c r="J815" s="106"/>
      <c r="K815" s="106"/>
      <c r="L815" s="106"/>
      <c r="M815" s="106"/>
      <c r="N815" s="106"/>
      <c r="O815" s="106"/>
      <c r="P815" s="10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106"/>
      <c r="AC815" s="6"/>
      <c r="AD815" s="106"/>
      <c r="AE815" s="6"/>
      <c r="AF815" s="106"/>
      <c r="AG815" s="6"/>
      <c r="AH815" s="106"/>
      <c r="AI815" s="107"/>
      <c r="AJ815" s="5"/>
    </row>
    <row r="816" spans="1:36" ht="12" customHeight="1">
      <c r="A816" s="99"/>
      <c r="B816" s="101"/>
      <c r="C816" s="99"/>
      <c r="D816" s="99"/>
      <c r="E816" s="102"/>
      <c r="F816" s="101"/>
      <c r="G816" s="101"/>
      <c r="H816" s="101"/>
      <c r="I816" s="101"/>
      <c r="J816" s="106"/>
      <c r="K816" s="106"/>
      <c r="L816" s="106"/>
      <c r="M816" s="106"/>
      <c r="N816" s="106"/>
      <c r="O816" s="106"/>
      <c r="P816" s="10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106"/>
      <c r="AC816" s="6"/>
      <c r="AD816" s="106"/>
      <c r="AE816" s="6"/>
      <c r="AF816" s="106"/>
      <c r="AG816" s="6"/>
      <c r="AH816" s="106"/>
      <c r="AI816" s="107"/>
      <c r="AJ816" s="5"/>
    </row>
    <row r="817" spans="1:36" ht="12" customHeight="1">
      <c r="A817" s="99"/>
      <c r="B817" s="101"/>
      <c r="C817" s="99"/>
      <c r="D817" s="99"/>
      <c r="E817" s="102"/>
      <c r="F817" s="101"/>
      <c r="G817" s="101"/>
      <c r="H817" s="101"/>
      <c r="I817" s="101"/>
      <c r="J817" s="106"/>
      <c r="K817" s="106"/>
      <c r="L817" s="106"/>
      <c r="M817" s="106"/>
      <c r="N817" s="106"/>
      <c r="O817" s="106"/>
      <c r="P817" s="10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106"/>
      <c r="AC817" s="6"/>
      <c r="AD817" s="106"/>
      <c r="AE817" s="6"/>
      <c r="AF817" s="106"/>
      <c r="AG817" s="6"/>
      <c r="AH817" s="106"/>
      <c r="AI817" s="107"/>
      <c r="AJ817" s="5"/>
    </row>
    <row r="818" spans="1:36" ht="12" customHeight="1">
      <c r="A818" s="99"/>
      <c r="B818" s="101"/>
      <c r="C818" s="99"/>
      <c r="D818" s="99"/>
      <c r="E818" s="102"/>
      <c r="F818" s="101"/>
      <c r="G818" s="101"/>
      <c r="H818" s="101"/>
      <c r="I818" s="101"/>
      <c r="J818" s="106"/>
      <c r="K818" s="106"/>
      <c r="L818" s="106"/>
      <c r="M818" s="106"/>
      <c r="N818" s="106"/>
      <c r="O818" s="106"/>
      <c r="P818" s="10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106"/>
      <c r="AC818" s="6"/>
      <c r="AD818" s="106"/>
      <c r="AE818" s="6"/>
      <c r="AF818" s="106"/>
      <c r="AG818" s="6"/>
      <c r="AH818" s="106"/>
      <c r="AI818" s="107"/>
      <c r="AJ818" s="5"/>
    </row>
    <row r="819" spans="1:36" ht="12" customHeight="1">
      <c r="A819" s="99"/>
      <c r="B819" s="101"/>
      <c r="C819" s="99"/>
      <c r="D819" s="99"/>
      <c r="E819" s="102"/>
      <c r="F819" s="101"/>
      <c r="G819" s="101"/>
      <c r="H819" s="101"/>
      <c r="I819" s="101"/>
      <c r="J819" s="106"/>
      <c r="K819" s="106"/>
      <c r="L819" s="106"/>
      <c r="M819" s="106"/>
      <c r="N819" s="106"/>
      <c r="O819" s="106"/>
      <c r="P819" s="10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106"/>
      <c r="AC819" s="6"/>
      <c r="AD819" s="106"/>
      <c r="AE819" s="6"/>
      <c r="AF819" s="106"/>
      <c r="AG819" s="6"/>
      <c r="AH819" s="106"/>
      <c r="AI819" s="107"/>
      <c r="AJ819" s="5"/>
    </row>
    <row r="820" spans="1:36" ht="12" customHeight="1">
      <c r="A820" s="99"/>
      <c r="B820" s="101"/>
      <c r="C820" s="99"/>
      <c r="D820" s="99"/>
      <c r="E820" s="102"/>
      <c r="F820" s="101"/>
      <c r="G820" s="101"/>
      <c r="H820" s="101"/>
      <c r="I820" s="101"/>
      <c r="J820" s="106"/>
      <c r="K820" s="106"/>
      <c r="L820" s="106"/>
      <c r="M820" s="106"/>
      <c r="N820" s="106"/>
      <c r="O820" s="106"/>
      <c r="P820" s="10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106"/>
      <c r="AC820" s="6"/>
      <c r="AD820" s="106"/>
      <c r="AE820" s="6"/>
      <c r="AF820" s="106"/>
      <c r="AG820" s="6"/>
      <c r="AH820" s="106"/>
      <c r="AI820" s="107"/>
      <c r="AJ820" s="5"/>
    </row>
    <row r="821" spans="1:36" ht="12" customHeight="1">
      <c r="A821" s="99"/>
      <c r="B821" s="101"/>
      <c r="C821" s="99"/>
      <c r="D821" s="99"/>
      <c r="E821" s="102"/>
      <c r="F821" s="101"/>
      <c r="G821" s="101"/>
      <c r="H821" s="101"/>
      <c r="I821" s="101"/>
      <c r="J821" s="106"/>
      <c r="K821" s="106"/>
      <c r="L821" s="106"/>
      <c r="M821" s="106"/>
      <c r="N821" s="106"/>
      <c r="O821" s="106"/>
      <c r="P821" s="10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106"/>
      <c r="AC821" s="6"/>
      <c r="AD821" s="106"/>
      <c r="AE821" s="6"/>
      <c r="AF821" s="106"/>
      <c r="AG821" s="6"/>
      <c r="AH821" s="106"/>
      <c r="AI821" s="107"/>
      <c r="AJ821" s="5"/>
    </row>
    <row r="822" spans="1:36" ht="12" customHeight="1">
      <c r="A822" s="99"/>
      <c r="B822" s="101"/>
      <c r="C822" s="99"/>
      <c r="D822" s="99"/>
      <c r="E822" s="102"/>
      <c r="F822" s="101"/>
      <c r="G822" s="101"/>
      <c r="H822" s="101"/>
      <c r="I822" s="101"/>
      <c r="J822" s="106"/>
      <c r="K822" s="106"/>
      <c r="L822" s="106"/>
      <c r="M822" s="106"/>
      <c r="N822" s="106"/>
      <c r="O822" s="106"/>
      <c r="P822" s="10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106"/>
      <c r="AC822" s="6"/>
      <c r="AD822" s="106"/>
      <c r="AE822" s="6"/>
      <c r="AF822" s="106"/>
      <c r="AG822" s="6"/>
      <c r="AH822" s="106"/>
      <c r="AI822" s="107"/>
      <c r="AJ822" s="5"/>
    </row>
    <row r="823" spans="1:36" ht="12" customHeight="1">
      <c r="A823" s="99"/>
      <c r="B823" s="101"/>
      <c r="C823" s="99"/>
      <c r="D823" s="99"/>
      <c r="E823" s="102"/>
      <c r="F823" s="101"/>
      <c r="G823" s="101"/>
      <c r="H823" s="101"/>
      <c r="I823" s="101"/>
      <c r="J823" s="106"/>
      <c r="K823" s="106"/>
      <c r="L823" s="106"/>
      <c r="M823" s="106"/>
      <c r="N823" s="106"/>
      <c r="O823" s="106"/>
      <c r="P823" s="10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106"/>
      <c r="AC823" s="6"/>
      <c r="AD823" s="106"/>
      <c r="AE823" s="6"/>
      <c r="AF823" s="106"/>
      <c r="AG823" s="6"/>
      <c r="AH823" s="106"/>
      <c r="AI823" s="107"/>
      <c r="AJ823" s="5"/>
    </row>
    <row r="824" spans="1:36" ht="12" customHeight="1">
      <c r="A824" s="99"/>
      <c r="B824" s="101"/>
      <c r="C824" s="99"/>
      <c r="D824" s="99"/>
      <c r="E824" s="102"/>
      <c r="F824" s="101"/>
      <c r="G824" s="101"/>
      <c r="H824" s="101"/>
      <c r="I824" s="101"/>
      <c r="J824" s="106"/>
      <c r="K824" s="106"/>
      <c r="L824" s="106"/>
      <c r="M824" s="106"/>
      <c r="N824" s="106"/>
      <c r="O824" s="106"/>
      <c r="P824" s="10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106"/>
      <c r="AC824" s="6"/>
      <c r="AD824" s="106"/>
      <c r="AE824" s="6"/>
      <c r="AF824" s="106"/>
      <c r="AG824" s="6"/>
      <c r="AH824" s="106"/>
      <c r="AI824" s="107"/>
      <c r="AJ824" s="5"/>
    </row>
    <row r="825" spans="1:36" ht="12" customHeight="1">
      <c r="A825" s="99"/>
      <c r="B825" s="101"/>
      <c r="C825" s="99"/>
      <c r="D825" s="99"/>
      <c r="E825" s="102"/>
      <c r="F825" s="101"/>
      <c r="G825" s="101"/>
      <c r="H825" s="101"/>
      <c r="I825" s="101"/>
      <c r="J825" s="106"/>
      <c r="K825" s="106"/>
      <c r="L825" s="106"/>
      <c r="M825" s="106"/>
      <c r="N825" s="106"/>
      <c r="O825" s="106"/>
      <c r="P825" s="10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106"/>
      <c r="AC825" s="6"/>
      <c r="AD825" s="106"/>
      <c r="AE825" s="6"/>
      <c r="AF825" s="106"/>
      <c r="AG825" s="6"/>
      <c r="AH825" s="106"/>
      <c r="AI825" s="107"/>
      <c r="AJ825" s="5"/>
    </row>
    <row r="826" spans="1:36" ht="12" customHeight="1">
      <c r="A826" s="99"/>
      <c r="B826" s="101"/>
      <c r="C826" s="99"/>
      <c r="D826" s="99"/>
      <c r="E826" s="102"/>
      <c r="F826" s="101"/>
      <c r="G826" s="101"/>
      <c r="H826" s="101"/>
      <c r="I826" s="101"/>
      <c r="J826" s="106"/>
      <c r="K826" s="106"/>
      <c r="L826" s="106"/>
      <c r="M826" s="106"/>
      <c r="N826" s="106"/>
      <c r="O826" s="106"/>
      <c r="P826" s="10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106"/>
      <c r="AC826" s="6"/>
      <c r="AD826" s="106"/>
      <c r="AE826" s="6"/>
      <c r="AF826" s="106"/>
      <c r="AG826" s="6"/>
      <c r="AH826" s="106"/>
      <c r="AI826" s="107"/>
      <c r="AJ826" s="5"/>
    </row>
    <row r="827" spans="1:36" ht="12" customHeight="1">
      <c r="A827" s="99"/>
      <c r="B827" s="101"/>
      <c r="C827" s="99"/>
      <c r="D827" s="99"/>
      <c r="E827" s="102"/>
      <c r="F827" s="101"/>
      <c r="G827" s="101"/>
      <c r="H827" s="101"/>
      <c r="I827" s="101"/>
      <c r="J827" s="106"/>
      <c r="K827" s="106"/>
      <c r="L827" s="106"/>
      <c r="M827" s="106"/>
      <c r="N827" s="106"/>
      <c r="O827" s="106"/>
      <c r="P827" s="10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106"/>
      <c r="AC827" s="6"/>
      <c r="AD827" s="106"/>
      <c r="AE827" s="6"/>
      <c r="AF827" s="106"/>
      <c r="AG827" s="6"/>
      <c r="AH827" s="106"/>
      <c r="AI827" s="107"/>
      <c r="AJ827" s="5"/>
    </row>
    <row r="828" spans="1:36" ht="12" customHeight="1">
      <c r="A828" s="99"/>
      <c r="B828" s="101"/>
      <c r="C828" s="99"/>
      <c r="D828" s="99"/>
      <c r="E828" s="102"/>
      <c r="F828" s="101"/>
      <c r="G828" s="101"/>
      <c r="H828" s="101"/>
      <c r="I828" s="101"/>
      <c r="J828" s="106"/>
      <c r="K828" s="106"/>
      <c r="L828" s="106"/>
      <c r="M828" s="106"/>
      <c r="N828" s="106"/>
      <c r="O828" s="106"/>
      <c r="P828" s="10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106"/>
      <c r="AC828" s="6"/>
      <c r="AD828" s="106"/>
      <c r="AE828" s="6"/>
      <c r="AF828" s="106"/>
      <c r="AG828" s="6"/>
      <c r="AH828" s="106"/>
      <c r="AI828" s="107"/>
      <c r="AJ828" s="5"/>
    </row>
    <row r="829" spans="1:36" ht="12" customHeight="1">
      <c r="A829" s="99"/>
      <c r="B829" s="101"/>
      <c r="C829" s="99"/>
      <c r="D829" s="99"/>
      <c r="E829" s="102"/>
      <c r="F829" s="101"/>
      <c r="G829" s="101"/>
      <c r="H829" s="101"/>
      <c r="I829" s="101"/>
      <c r="J829" s="106"/>
      <c r="K829" s="106"/>
      <c r="L829" s="106"/>
      <c r="M829" s="106"/>
      <c r="N829" s="106"/>
      <c r="O829" s="106"/>
      <c r="P829" s="10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106"/>
      <c r="AC829" s="6"/>
      <c r="AD829" s="106"/>
      <c r="AE829" s="6"/>
      <c r="AF829" s="106"/>
      <c r="AG829" s="6"/>
      <c r="AH829" s="106"/>
      <c r="AI829" s="107"/>
      <c r="AJ829" s="5"/>
    </row>
    <row r="830" spans="1:36" ht="12" customHeight="1">
      <c r="A830" s="99"/>
      <c r="B830" s="101"/>
      <c r="C830" s="99"/>
      <c r="D830" s="99"/>
      <c r="E830" s="102"/>
      <c r="F830" s="101"/>
      <c r="G830" s="101"/>
      <c r="H830" s="101"/>
      <c r="I830" s="101"/>
      <c r="J830" s="106"/>
      <c r="K830" s="106"/>
      <c r="L830" s="106"/>
      <c r="M830" s="106"/>
      <c r="N830" s="106"/>
      <c r="O830" s="106"/>
      <c r="P830" s="10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106"/>
      <c r="AC830" s="6"/>
      <c r="AD830" s="106"/>
      <c r="AE830" s="6"/>
      <c r="AF830" s="106"/>
      <c r="AG830" s="6"/>
      <c r="AH830" s="106"/>
      <c r="AI830" s="107"/>
      <c r="AJ830" s="5"/>
    </row>
    <row r="831" spans="1:36" ht="12" customHeight="1">
      <c r="A831" s="99"/>
      <c r="B831" s="101"/>
      <c r="C831" s="99"/>
      <c r="D831" s="99"/>
      <c r="E831" s="102"/>
      <c r="F831" s="101"/>
      <c r="G831" s="101"/>
      <c r="H831" s="101"/>
      <c r="I831" s="101"/>
      <c r="J831" s="106"/>
      <c r="K831" s="106"/>
      <c r="L831" s="106"/>
      <c r="M831" s="106"/>
      <c r="N831" s="106"/>
      <c r="O831" s="106"/>
      <c r="P831" s="10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106"/>
      <c r="AC831" s="6"/>
      <c r="AD831" s="106"/>
      <c r="AE831" s="6"/>
      <c r="AF831" s="106"/>
      <c r="AG831" s="6"/>
      <c r="AH831" s="106"/>
      <c r="AI831" s="107"/>
      <c r="AJ831" s="5"/>
    </row>
    <row r="832" spans="1:36" ht="12" customHeight="1">
      <c r="A832" s="99"/>
      <c r="B832" s="101"/>
      <c r="C832" s="99"/>
      <c r="D832" s="99"/>
      <c r="E832" s="102"/>
      <c r="F832" s="101"/>
      <c r="G832" s="101"/>
      <c r="H832" s="101"/>
      <c r="I832" s="101"/>
      <c r="J832" s="106"/>
      <c r="K832" s="106"/>
      <c r="L832" s="106"/>
      <c r="M832" s="106"/>
      <c r="N832" s="106"/>
      <c r="O832" s="106"/>
      <c r="P832" s="10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106"/>
      <c r="AC832" s="6"/>
      <c r="AD832" s="106"/>
      <c r="AE832" s="6"/>
      <c r="AF832" s="106"/>
      <c r="AG832" s="6"/>
      <c r="AH832" s="106"/>
      <c r="AI832" s="107"/>
      <c r="AJ832" s="5"/>
    </row>
    <row r="833" spans="1:36" ht="12" customHeight="1">
      <c r="A833" s="99"/>
      <c r="B833" s="101"/>
      <c r="C833" s="99"/>
      <c r="D833" s="99"/>
      <c r="E833" s="102"/>
      <c r="F833" s="101"/>
      <c r="G833" s="101"/>
      <c r="H833" s="101"/>
      <c r="I833" s="101"/>
      <c r="J833" s="106"/>
      <c r="K833" s="106"/>
      <c r="L833" s="106"/>
      <c r="M833" s="106"/>
      <c r="N833" s="106"/>
      <c r="O833" s="106"/>
      <c r="P833" s="10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106"/>
      <c r="AC833" s="6"/>
      <c r="AD833" s="106"/>
      <c r="AE833" s="6"/>
      <c r="AF833" s="106"/>
      <c r="AG833" s="6"/>
      <c r="AH833" s="106"/>
      <c r="AI833" s="107"/>
      <c r="AJ833" s="5"/>
    </row>
    <row r="834" spans="1:36" ht="12" customHeight="1">
      <c r="A834" s="99"/>
      <c r="B834" s="101"/>
      <c r="C834" s="99"/>
      <c r="D834" s="99"/>
      <c r="E834" s="102"/>
      <c r="F834" s="101"/>
      <c r="G834" s="101"/>
      <c r="H834" s="101"/>
      <c r="I834" s="101"/>
      <c r="J834" s="106"/>
      <c r="K834" s="106"/>
      <c r="L834" s="106"/>
      <c r="M834" s="106"/>
      <c r="N834" s="106"/>
      <c r="O834" s="106"/>
      <c r="P834" s="10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106"/>
      <c r="AC834" s="6"/>
      <c r="AD834" s="106"/>
      <c r="AE834" s="6"/>
      <c r="AF834" s="106"/>
      <c r="AG834" s="6"/>
      <c r="AH834" s="106"/>
      <c r="AI834" s="107"/>
      <c r="AJ834" s="5"/>
    </row>
    <row r="835" spans="1:36" ht="12" customHeight="1">
      <c r="A835" s="99"/>
      <c r="B835" s="101"/>
      <c r="C835" s="99"/>
      <c r="D835" s="99"/>
      <c r="E835" s="102"/>
      <c r="F835" s="101"/>
      <c r="G835" s="101"/>
      <c r="H835" s="101"/>
      <c r="I835" s="101"/>
      <c r="J835" s="106"/>
      <c r="K835" s="106"/>
      <c r="L835" s="106"/>
      <c r="M835" s="106"/>
      <c r="N835" s="106"/>
      <c r="O835" s="106"/>
      <c r="P835" s="10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106"/>
      <c r="AC835" s="6"/>
      <c r="AD835" s="106"/>
      <c r="AE835" s="6"/>
      <c r="AF835" s="106"/>
      <c r="AG835" s="6"/>
      <c r="AH835" s="106"/>
      <c r="AI835" s="107"/>
      <c r="AJ835" s="5"/>
    </row>
    <row r="836" spans="1:36" ht="12" customHeight="1">
      <c r="A836" s="99"/>
      <c r="B836" s="101"/>
      <c r="C836" s="99"/>
      <c r="D836" s="99"/>
      <c r="E836" s="102"/>
      <c r="F836" s="101"/>
      <c r="G836" s="101"/>
      <c r="H836" s="101"/>
      <c r="I836" s="101"/>
      <c r="J836" s="106"/>
      <c r="K836" s="106"/>
      <c r="L836" s="106"/>
      <c r="M836" s="106"/>
      <c r="N836" s="106"/>
      <c r="O836" s="106"/>
      <c r="P836" s="10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106"/>
      <c r="AC836" s="6"/>
      <c r="AD836" s="106"/>
      <c r="AE836" s="6"/>
      <c r="AF836" s="106"/>
      <c r="AG836" s="6"/>
      <c r="AH836" s="106"/>
      <c r="AI836" s="107"/>
      <c r="AJ836" s="5"/>
    </row>
    <row r="837" spans="1:36" ht="12" customHeight="1">
      <c r="A837" s="99"/>
      <c r="B837" s="101"/>
      <c r="C837" s="99"/>
      <c r="D837" s="99"/>
      <c r="E837" s="102"/>
      <c r="F837" s="101"/>
      <c r="G837" s="101"/>
      <c r="H837" s="101"/>
      <c r="I837" s="101"/>
      <c r="J837" s="106"/>
      <c r="K837" s="106"/>
      <c r="L837" s="106"/>
      <c r="M837" s="106"/>
      <c r="N837" s="106"/>
      <c r="O837" s="106"/>
      <c r="P837" s="10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106"/>
      <c r="AC837" s="6"/>
      <c r="AD837" s="106"/>
      <c r="AE837" s="6"/>
      <c r="AF837" s="106"/>
      <c r="AG837" s="6"/>
      <c r="AH837" s="106"/>
      <c r="AI837" s="107"/>
      <c r="AJ837" s="5"/>
    </row>
    <row r="838" spans="1:36" ht="12" customHeight="1">
      <c r="A838" s="99"/>
      <c r="B838" s="101"/>
      <c r="C838" s="99"/>
      <c r="D838" s="99"/>
      <c r="E838" s="102"/>
      <c r="F838" s="101"/>
      <c r="G838" s="101"/>
      <c r="H838" s="101"/>
      <c r="I838" s="101"/>
      <c r="J838" s="106"/>
      <c r="K838" s="106"/>
      <c r="L838" s="106"/>
      <c r="M838" s="106"/>
      <c r="N838" s="106"/>
      <c r="O838" s="106"/>
      <c r="P838" s="10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106"/>
      <c r="AC838" s="6"/>
      <c r="AD838" s="106"/>
      <c r="AE838" s="6"/>
      <c r="AF838" s="106"/>
      <c r="AG838" s="6"/>
      <c r="AH838" s="106"/>
      <c r="AI838" s="107"/>
      <c r="AJ838" s="5"/>
    </row>
    <row r="839" spans="1:36" ht="12" customHeight="1">
      <c r="A839" s="99"/>
      <c r="B839" s="101"/>
      <c r="C839" s="99"/>
      <c r="D839" s="99"/>
      <c r="E839" s="102"/>
      <c r="F839" s="101"/>
      <c r="G839" s="101"/>
      <c r="H839" s="101"/>
      <c r="I839" s="101"/>
      <c r="J839" s="106"/>
      <c r="K839" s="106"/>
      <c r="L839" s="106"/>
      <c r="M839" s="106"/>
      <c r="N839" s="106"/>
      <c r="O839" s="106"/>
      <c r="P839" s="10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106"/>
      <c r="AC839" s="6"/>
      <c r="AD839" s="106"/>
      <c r="AE839" s="6"/>
      <c r="AF839" s="106"/>
      <c r="AG839" s="6"/>
      <c r="AH839" s="106"/>
      <c r="AI839" s="107"/>
      <c r="AJ839" s="5"/>
    </row>
    <row r="840" spans="1:36" ht="12" customHeight="1">
      <c r="A840" s="99"/>
      <c r="B840" s="101"/>
      <c r="C840" s="99"/>
      <c r="D840" s="99"/>
      <c r="E840" s="102"/>
      <c r="F840" s="101"/>
      <c r="G840" s="101"/>
      <c r="H840" s="101"/>
      <c r="I840" s="101"/>
      <c r="J840" s="106"/>
      <c r="K840" s="106"/>
      <c r="L840" s="106"/>
      <c r="M840" s="106"/>
      <c r="N840" s="106"/>
      <c r="O840" s="106"/>
      <c r="P840" s="10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106"/>
      <c r="AC840" s="6"/>
      <c r="AD840" s="106"/>
      <c r="AE840" s="6"/>
      <c r="AF840" s="106"/>
      <c r="AG840" s="6"/>
      <c r="AH840" s="106"/>
      <c r="AI840" s="107"/>
      <c r="AJ840" s="5"/>
    </row>
    <row r="841" spans="1:36" ht="12" customHeight="1">
      <c r="A841" s="99"/>
      <c r="B841" s="101"/>
      <c r="C841" s="99"/>
      <c r="D841" s="99"/>
      <c r="E841" s="102"/>
      <c r="F841" s="101"/>
      <c r="G841" s="101"/>
      <c r="H841" s="101"/>
      <c r="I841" s="101"/>
      <c r="J841" s="106"/>
      <c r="K841" s="106"/>
      <c r="L841" s="106"/>
      <c r="M841" s="106"/>
      <c r="N841" s="106"/>
      <c r="O841" s="106"/>
      <c r="P841" s="10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106"/>
      <c r="AC841" s="6"/>
      <c r="AD841" s="106"/>
      <c r="AE841" s="6"/>
      <c r="AF841" s="106"/>
      <c r="AG841" s="6"/>
      <c r="AH841" s="106"/>
      <c r="AI841" s="107"/>
      <c r="AJ841" s="5"/>
    </row>
    <row r="842" spans="1:36" ht="12" customHeight="1">
      <c r="A842" s="99"/>
      <c r="B842" s="101"/>
      <c r="C842" s="99"/>
      <c r="D842" s="99"/>
      <c r="E842" s="102"/>
      <c r="F842" s="101"/>
      <c r="G842" s="101"/>
      <c r="H842" s="101"/>
      <c r="I842" s="101"/>
      <c r="J842" s="106"/>
      <c r="K842" s="106"/>
      <c r="L842" s="106"/>
      <c r="M842" s="106"/>
      <c r="N842" s="106"/>
      <c r="O842" s="106"/>
      <c r="P842" s="10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106"/>
      <c r="AC842" s="6"/>
      <c r="AD842" s="106"/>
      <c r="AE842" s="6"/>
      <c r="AF842" s="106"/>
      <c r="AG842" s="6"/>
      <c r="AH842" s="106"/>
      <c r="AI842" s="107"/>
      <c r="AJ842" s="5"/>
    </row>
    <row r="843" spans="1:36" ht="12" customHeight="1">
      <c r="A843" s="99"/>
      <c r="B843" s="101"/>
      <c r="C843" s="99"/>
      <c r="D843" s="99"/>
      <c r="E843" s="102"/>
      <c r="F843" s="101"/>
      <c r="G843" s="101"/>
      <c r="H843" s="101"/>
      <c r="I843" s="101"/>
      <c r="J843" s="106"/>
      <c r="K843" s="106"/>
      <c r="L843" s="106"/>
      <c r="M843" s="106"/>
      <c r="N843" s="106"/>
      <c r="O843" s="106"/>
      <c r="P843" s="10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106"/>
      <c r="AC843" s="6"/>
      <c r="AD843" s="106"/>
      <c r="AE843" s="6"/>
      <c r="AF843" s="106"/>
      <c r="AG843" s="6"/>
      <c r="AH843" s="106"/>
      <c r="AI843" s="107"/>
      <c r="AJ843" s="5"/>
    </row>
    <row r="844" spans="1:36" ht="12" customHeight="1">
      <c r="A844" s="99"/>
      <c r="B844" s="101"/>
      <c r="C844" s="99"/>
      <c r="D844" s="99"/>
      <c r="E844" s="102"/>
      <c r="F844" s="101"/>
      <c r="G844" s="101"/>
      <c r="H844" s="101"/>
      <c r="I844" s="101"/>
      <c r="J844" s="106"/>
      <c r="K844" s="106"/>
      <c r="L844" s="106"/>
      <c r="M844" s="106"/>
      <c r="N844" s="106"/>
      <c r="O844" s="106"/>
      <c r="P844" s="10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106"/>
      <c r="AC844" s="6"/>
      <c r="AD844" s="106"/>
      <c r="AE844" s="6"/>
      <c r="AF844" s="106"/>
      <c r="AG844" s="6"/>
      <c r="AH844" s="106"/>
      <c r="AI844" s="107"/>
      <c r="AJ844" s="5"/>
    </row>
    <row r="845" spans="1:36" ht="12" customHeight="1">
      <c r="A845" s="99"/>
      <c r="B845" s="101"/>
      <c r="C845" s="99"/>
      <c r="D845" s="99"/>
      <c r="E845" s="102"/>
      <c r="F845" s="101"/>
      <c r="G845" s="101"/>
      <c r="H845" s="101"/>
      <c r="I845" s="101"/>
      <c r="J845" s="106"/>
      <c r="K845" s="106"/>
      <c r="L845" s="106"/>
      <c r="M845" s="106"/>
      <c r="N845" s="106"/>
      <c r="O845" s="106"/>
      <c r="P845" s="10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106"/>
      <c r="AC845" s="6"/>
      <c r="AD845" s="106"/>
      <c r="AE845" s="6"/>
      <c r="AF845" s="106"/>
      <c r="AG845" s="6"/>
      <c r="AH845" s="106"/>
      <c r="AI845" s="107"/>
      <c r="AJ845" s="5"/>
    </row>
    <row r="846" spans="1:36" ht="12" customHeight="1">
      <c r="A846" s="99"/>
      <c r="B846" s="101"/>
      <c r="C846" s="99"/>
      <c r="D846" s="99"/>
      <c r="E846" s="102"/>
      <c r="F846" s="101"/>
      <c r="G846" s="101"/>
      <c r="H846" s="101"/>
      <c r="I846" s="101"/>
      <c r="J846" s="106"/>
      <c r="K846" s="106"/>
      <c r="L846" s="106"/>
      <c r="M846" s="106"/>
      <c r="N846" s="106"/>
      <c r="O846" s="106"/>
      <c r="P846" s="10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106"/>
      <c r="AC846" s="6"/>
      <c r="AD846" s="106"/>
      <c r="AE846" s="6"/>
      <c r="AF846" s="106"/>
      <c r="AG846" s="6"/>
      <c r="AH846" s="106"/>
      <c r="AI846" s="107"/>
      <c r="AJ846" s="5"/>
    </row>
    <row r="847" spans="1:36" ht="12" customHeight="1">
      <c r="A847" s="99"/>
      <c r="B847" s="101"/>
      <c r="C847" s="99"/>
      <c r="D847" s="99"/>
      <c r="E847" s="102"/>
      <c r="F847" s="101"/>
      <c r="G847" s="101"/>
      <c r="H847" s="101"/>
      <c r="I847" s="101"/>
      <c r="J847" s="106"/>
      <c r="K847" s="106"/>
      <c r="L847" s="106"/>
      <c r="M847" s="106"/>
      <c r="N847" s="106"/>
      <c r="O847" s="106"/>
      <c r="P847" s="10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106"/>
      <c r="AC847" s="6"/>
      <c r="AD847" s="106"/>
      <c r="AE847" s="6"/>
      <c r="AF847" s="106"/>
      <c r="AG847" s="6"/>
      <c r="AH847" s="106"/>
      <c r="AI847" s="107"/>
      <c r="AJ847" s="5"/>
    </row>
    <row r="848" spans="1:36" ht="12" customHeight="1">
      <c r="A848" s="99"/>
      <c r="B848" s="101"/>
      <c r="C848" s="99"/>
      <c r="D848" s="99"/>
      <c r="E848" s="102"/>
      <c r="F848" s="101"/>
      <c r="G848" s="101"/>
      <c r="H848" s="101"/>
      <c r="I848" s="101"/>
      <c r="J848" s="106"/>
      <c r="K848" s="106"/>
      <c r="L848" s="106"/>
      <c r="M848" s="106"/>
      <c r="N848" s="106"/>
      <c r="O848" s="106"/>
      <c r="P848" s="10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106"/>
      <c r="AC848" s="6"/>
      <c r="AD848" s="106"/>
      <c r="AE848" s="6"/>
      <c r="AF848" s="106"/>
      <c r="AG848" s="6"/>
      <c r="AH848" s="106"/>
      <c r="AI848" s="107"/>
      <c r="AJ848" s="5"/>
    </row>
    <row r="849" spans="1:36" ht="12" customHeight="1">
      <c r="A849" s="99"/>
      <c r="B849" s="101"/>
      <c r="C849" s="99"/>
      <c r="D849" s="99"/>
      <c r="E849" s="102"/>
      <c r="F849" s="101"/>
      <c r="G849" s="101"/>
      <c r="H849" s="101"/>
      <c r="I849" s="101"/>
      <c r="J849" s="106"/>
      <c r="K849" s="106"/>
      <c r="L849" s="106"/>
      <c r="M849" s="106"/>
      <c r="N849" s="106"/>
      <c r="O849" s="106"/>
      <c r="P849" s="10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106"/>
      <c r="AC849" s="6"/>
      <c r="AD849" s="106"/>
      <c r="AE849" s="6"/>
      <c r="AF849" s="106"/>
      <c r="AG849" s="6"/>
      <c r="AH849" s="106"/>
      <c r="AI849" s="107"/>
      <c r="AJ849" s="5"/>
    </row>
    <row r="850" spans="1:36" ht="12" customHeight="1">
      <c r="A850" s="99"/>
      <c r="B850" s="101"/>
      <c r="C850" s="99"/>
      <c r="D850" s="99"/>
      <c r="E850" s="102"/>
      <c r="F850" s="101"/>
      <c r="G850" s="101"/>
      <c r="H850" s="101"/>
      <c r="I850" s="101"/>
      <c r="J850" s="106"/>
      <c r="K850" s="106"/>
      <c r="L850" s="106"/>
      <c r="M850" s="106"/>
      <c r="N850" s="106"/>
      <c r="O850" s="106"/>
      <c r="P850" s="10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106"/>
      <c r="AC850" s="6"/>
      <c r="AD850" s="106"/>
      <c r="AE850" s="6"/>
      <c r="AF850" s="106"/>
      <c r="AG850" s="6"/>
      <c r="AH850" s="106"/>
      <c r="AI850" s="107"/>
      <c r="AJ850" s="5"/>
    </row>
    <row r="851" spans="1:36" ht="12" customHeight="1">
      <c r="A851" s="99"/>
      <c r="B851" s="101"/>
      <c r="C851" s="99"/>
      <c r="D851" s="99"/>
      <c r="E851" s="102"/>
      <c r="F851" s="101"/>
      <c r="G851" s="101"/>
      <c r="H851" s="101"/>
      <c r="I851" s="101"/>
      <c r="J851" s="106"/>
      <c r="K851" s="106"/>
      <c r="L851" s="106"/>
      <c r="M851" s="106"/>
      <c r="N851" s="106"/>
      <c r="O851" s="106"/>
      <c r="P851" s="10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106"/>
      <c r="AC851" s="6"/>
      <c r="AD851" s="106"/>
      <c r="AE851" s="6"/>
      <c r="AF851" s="106"/>
      <c r="AG851" s="6"/>
      <c r="AH851" s="106"/>
      <c r="AI851" s="107"/>
      <c r="AJ851" s="5"/>
    </row>
    <row r="852" spans="1:36" ht="12" customHeight="1">
      <c r="A852" s="99"/>
      <c r="B852" s="101"/>
      <c r="C852" s="99"/>
      <c r="D852" s="99"/>
      <c r="E852" s="102"/>
      <c r="F852" s="101"/>
      <c r="G852" s="101"/>
      <c r="H852" s="101"/>
      <c r="I852" s="101"/>
      <c r="J852" s="106"/>
      <c r="K852" s="106"/>
      <c r="L852" s="106"/>
      <c r="M852" s="106"/>
      <c r="N852" s="106"/>
      <c r="O852" s="106"/>
      <c r="P852" s="10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106"/>
      <c r="AC852" s="6"/>
      <c r="AD852" s="106"/>
      <c r="AE852" s="6"/>
      <c r="AF852" s="106"/>
      <c r="AG852" s="6"/>
      <c r="AH852" s="106"/>
      <c r="AI852" s="107"/>
      <c r="AJ852" s="5"/>
    </row>
    <row r="853" spans="1:36" ht="12" customHeight="1">
      <c r="A853" s="99"/>
      <c r="B853" s="101"/>
      <c r="C853" s="99"/>
      <c r="D853" s="99"/>
      <c r="E853" s="102"/>
      <c r="F853" s="101"/>
      <c r="G853" s="101"/>
      <c r="H853" s="101"/>
      <c r="I853" s="101"/>
      <c r="J853" s="106"/>
      <c r="K853" s="106"/>
      <c r="L853" s="106"/>
      <c r="M853" s="106"/>
      <c r="N853" s="106"/>
      <c r="O853" s="106"/>
      <c r="P853" s="10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106"/>
      <c r="AC853" s="6"/>
      <c r="AD853" s="106"/>
      <c r="AE853" s="6"/>
      <c r="AF853" s="106"/>
      <c r="AG853" s="6"/>
      <c r="AH853" s="106"/>
      <c r="AI853" s="107"/>
      <c r="AJ853" s="5"/>
    </row>
    <row r="854" spans="1:36" ht="12" customHeight="1">
      <c r="A854" s="99"/>
      <c r="B854" s="101"/>
      <c r="C854" s="99"/>
      <c r="D854" s="99"/>
      <c r="E854" s="102"/>
      <c r="F854" s="101"/>
      <c r="G854" s="101"/>
      <c r="H854" s="101"/>
      <c r="I854" s="101"/>
      <c r="J854" s="106"/>
      <c r="K854" s="106"/>
      <c r="L854" s="106"/>
      <c r="M854" s="106"/>
      <c r="N854" s="106"/>
      <c r="O854" s="106"/>
      <c r="P854" s="10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106"/>
      <c r="AC854" s="6"/>
      <c r="AD854" s="106"/>
      <c r="AE854" s="6"/>
      <c r="AF854" s="106"/>
      <c r="AG854" s="6"/>
      <c r="AH854" s="106"/>
      <c r="AI854" s="107"/>
      <c r="AJ854" s="5"/>
    </row>
    <row r="855" spans="1:36" ht="12" customHeight="1">
      <c r="A855" s="99"/>
      <c r="B855" s="101"/>
      <c r="C855" s="99"/>
      <c r="D855" s="99"/>
      <c r="E855" s="102"/>
      <c r="F855" s="101"/>
      <c r="G855" s="101"/>
      <c r="H855" s="101"/>
      <c r="I855" s="101"/>
      <c r="J855" s="106"/>
      <c r="K855" s="106"/>
      <c r="L855" s="106"/>
      <c r="M855" s="106"/>
      <c r="N855" s="106"/>
      <c r="O855" s="106"/>
      <c r="P855" s="10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106"/>
      <c r="AC855" s="6"/>
      <c r="AD855" s="106"/>
      <c r="AE855" s="6"/>
      <c r="AF855" s="106"/>
      <c r="AG855" s="6"/>
      <c r="AH855" s="106"/>
      <c r="AI855" s="107"/>
      <c r="AJ855" s="5"/>
    </row>
    <row r="856" spans="1:36" ht="12" customHeight="1">
      <c r="A856" s="99"/>
      <c r="B856" s="101"/>
      <c r="C856" s="99"/>
      <c r="D856" s="99"/>
      <c r="E856" s="102"/>
      <c r="F856" s="101"/>
      <c r="G856" s="101"/>
      <c r="H856" s="101"/>
      <c r="I856" s="101"/>
      <c r="J856" s="106"/>
      <c r="K856" s="106"/>
      <c r="L856" s="106"/>
      <c r="M856" s="106"/>
      <c r="N856" s="106"/>
      <c r="O856" s="106"/>
      <c r="P856" s="10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106"/>
      <c r="AC856" s="6"/>
      <c r="AD856" s="106"/>
      <c r="AE856" s="6"/>
      <c r="AF856" s="106"/>
      <c r="AG856" s="6"/>
      <c r="AH856" s="106"/>
      <c r="AI856" s="107"/>
      <c r="AJ856" s="5"/>
    </row>
    <row r="857" spans="1:36" ht="12" customHeight="1">
      <c r="A857" s="99"/>
      <c r="B857" s="101"/>
      <c r="C857" s="99"/>
      <c r="D857" s="99"/>
      <c r="E857" s="102"/>
      <c r="F857" s="101"/>
      <c r="G857" s="101"/>
      <c r="H857" s="101"/>
      <c r="I857" s="101"/>
      <c r="J857" s="106"/>
      <c r="K857" s="106"/>
      <c r="L857" s="106"/>
      <c r="M857" s="106"/>
      <c r="N857" s="106"/>
      <c r="O857" s="106"/>
      <c r="P857" s="10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106"/>
      <c r="AC857" s="6"/>
      <c r="AD857" s="106"/>
      <c r="AE857" s="6"/>
      <c r="AF857" s="106"/>
      <c r="AG857" s="6"/>
      <c r="AH857" s="106"/>
      <c r="AI857" s="107"/>
      <c r="AJ857" s="5"/>
    </row>
    <row r="858" spans="1:36" ht="12" customHeight="1">
      <c r="A858" s="99"/>
      <c r="B858" s="101"/>
      <c r="C858" s="99"/>
      <c r="D858" s="99"/>
      <c r="E858" s="102"/>
      <c r="F858" s="101"/>
      <c r="G858" s="101"/>
      <c r="H858" s="101"/>
      <c r="I858" s="101"/>
      <c r="J858" s="106"/>
      <c r="K858" s="106"/>
      <c r="L858" s="106"/>
      <c r="M858" s="106"/>
      <c r="N858" s="106"/>
      <c r="O858" s="106"/>
      <c r="P858" s="10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106"/>
      <c r="AC858" s="6"/>
      <c r="AD858" s="106"/>
      <c r="AE858" s="6"/>
      <c r="AF858" s="106"/>
      <c r="AG858" s="6"/>
      <c r="AH858" s="106"/>
      <c r="AI858" s="107"/>
      <c r="AJ858" s="5"/>
    </row>
    <row r="859" spans="1:36" ht="12" customHeight="1">
      <c r="A859" s="99"/>
      <c r="B859" s="101"/>
      <c r="C859" s="99"/>
      <c r="D859" s="99"/>
      <c r="E859" s="102"/>
      <c r="F859" s="101"/>
      <c r="G859" s="101"/>
      <c r="H859" s="101"/>
      <c r="I859" s="101"/>
      <c r="J859" s="106"/>
      <c r="K859" s="106"/>
      <c r="L859" s="106"/>
      <c r="M859" s="106"/>
      <c r="N859" s="106"/>
      <c r="O859" s="106"/>
      <c r="P859" s="10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106"/>
      <c r="AC859" s="6"/>
      <c r="AD859" s="106"/>
      <c r="AE859" s="6"/>
      <c r="AF859" s="106"/>
      <c r="AG859" s="6"/>
      <c r="AH859" s="106"/>
      <c r="AI859" s="107"/>
      <c r="AJ859" s="5"/>
    </row>
    <row r="860" spans="1:36" ht="12" customHeight="1">
      <c r="A860" s="99"/>
      <c r="B860" s="101"/>
      <c r="C860" s="99"/>
      <c r="D860" s="99"/>
      <c r="E860" s="102"/>
      <c r="F860" s="101"/>
      <c r="G860" s="101"/>
      <c r="H860" s="101"/>
      <c r="I860" s="101"/>
      <c r="J860" s="106"/>
      <c r="K860" s="106"/>
      <c r="L860" s="106"/>
      <c r="M860" s="106"/>
      <c r="N860" s="106"/>
      <c r="O860" s="106"/>
      <c r="P860" s="10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106"/>
      <c r="AC860" s="6"/>
      <c r="AD860" s="106"/>
      <c r="AE860" s="6"/>
      <c r="AF860" s="106"/>
      <c r="AG860" s="6"/>
      <c r="AH860" s="106"/>
      <c r="AI860" s="107"/>
      <c r="AJ860" s="5"/>
    </row>
    <row r="861" spans="1:36" ht="12" customHeight="1">
      <c r="A861" s="99"/>
      <c r="B861" s="101"/>
      <c r="C861" s="99"/>
      <c r="D861" s="99"/>
      <c r="E861" s="102"/>
      <c r="F861" s="101"/>
      <c r="G861" s="101"/>
      <c r="H861" s="101"/>
      <c r="I861" s="101"/>
      <c r="J861" s="106"/>
      <c r="K861" s="106"/>
      <c r="L861" s="106"/>
      <c r="M861" s="106"/>
      <c r="N861" s="106"/>
      <c r="O861" s="106"/>
      <c r="P861" s="10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106"/>
      <c r="AC861" s="6"/>
      <c r="AD861" s="106"/>
      <c r="AE861" s="6"/>
      <c r="AF861" s="106"/>
      <c r="AG861" s="6"/>
      <c r="AH861" s="106"/>
      <c r="AI861" s="107"/>
      <c r="AJ861" s="5"/>
    </row>
    <row r="862" spans="1:36" ht="12" customHeight="1">
      <c r="A862" s="99"/>
      <c r="B862" s="101"/>
      <c r="C862" s="99"/>
      <c r="D862" s="99"/>
      <c r="E862" s="102"/>
      <c r="F862" s="101"/>
      <c r="G862" s="101"/>
      <c r="H862" s="101"/>
      <c r="I862" s="101"/>
      <c r="J862" s="106"/>
      <c r="K862" s="106"/>
      <c r="L862" s="106"/>
      <c r="M862" s="106"/>
      <c r="N862" s="106"/>
      <c r="O862" s="106"/>
      <c r="P862" s="10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106"/>
      <c r="AC862" s="6"/>
      <c r="AD862" s="106"/>
      <c r="AE862" s="6"/>
      <c r="AF862" s="106"/>
      <c r="AG862" s="6"/>
      <c r="AH862" s="106"/>
      <c r="AI862" s="107"/>
      <c r="AJ862" s="5"/>
    </row>
    <row r="863" spans="1:36" ht="12" customHeight="1">
      <c r="A863" s="99"/>
      <c r="B863" s="101"/>
      <c r="C863" s="99"/>
      <c r="D863" s="99"/>
      <c r="E863" s="102"/>
      <c r="F863" s="101"/>
      <c r="G863" s="101"/>
      <c r="H863" s="101"/>
      <c r="I863" s="101"/>
      <c r="J863" s="106"/>
      <c r="K863" s="106"/>
      <c r="L863" s="106"/>
      <c r="M863" s="106"/>
      <c r="N863" s="106"/>
      <c r="O863" s="106"/>
      <c r="P863" s="10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106"/>
      <c r="AC863" s="6"/>
      <c r="AD863" s="106"/>
      <c r="AE863" s="6"/>
      <c r="AF863" s="106"/>
      <c r="AG863" s="6"/>
      <c r="AH863" s="106"/>
      <c r="AI863" s="107"/>
      <c r="AJ863" s="5"/>
    </row>
    <row r="864" spans="1:36" ht="12" customHeight="1">
      <c r="A864" s="99"/>
      <c r="B864" s="101"/>
      <c r="C864" s="99"/>
      <c r="D864" s="99"/>
      <c r="E864" s="102"/>
      <c r="F864" s="101"/>
      <c r="G864" s="101"/>
      <c r="H864" s="101"/>
      <c r="I864" s="101"/>
      <c r="J864" s="106"/>
      <c r="K864" s="106"/>
      <c r="L864" s="106"/>
      <c r="M864" s="106"/>
      <c r="N864" s="106"/>
      <c r="O864" s="106"/>
      <c r="P864" s="10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106"/>
      <c r="AC864" s="6"/>
      <c r="AD864" s="106"/>
      <c r="AE864" s="6"/>
      <c r="AF864" s="106"/>
      <c r="AG864" s="6"/>
      <c r="AH864" s="106"/>
      <c r="AI864" s="107"/>
      <c r="AJ864" s="5"/>
    </row>
    <row r="865" spans="1:36" ht="12" customHeight="1">
      <c r="A865" s="99"/>
      <c r="B865" s="101"/>
      <c r="C865" s="99"/>
      <c r="D865" s="99"/>
      <c r="E865" s="102"/>
      <c r="F865" s="101"/>
      <c r="G865" s="101"/>
      <c r="H865" s="101"/>
      <c r="I865" s="101"/>
      <c r="J865" s="106"/>
      <c r="K865" s="106"/>
      <c r="L865" s="106"/>
      <c r="M865" s="106"/>
      <c r="N865" s="106"/>
      <c r="O865" s="106"/>
      <c r="P865" s="10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106"/>
      <c r="AC865" s="6"/>
      <c r="AD865" s="106"/>
      <c r="AE865" s="6"/>
      <c r="AF865" s="106"/>
      <c r="AG865" s="6"/>
      <c r="AH865" s="106"/>
      <c r="AI865" s="107"/>
      <c r="AJ865" s="5"/>
    </row>
    <row r="866" spans="1:36" ht="12" customHeight="1">
      <c r="A866" s="99"/>
      <c r="B866" s="101"/>
      <c r="C866" s="99"/>
      <c r="D866" s="99"/>
      <c r="E866" s="102"/>
      <c r="F866" s="101"/>
      <c r="G866" s="101"/>
      <c r="H866" s="101"/>
      <c r="I866" s="101"/>
      <c r="J866" s="106"/>
      <c r="K866" s="106"/>
      <c r="L866" s="106"/>
      <c r="M866" s="106"/>
      <c r="N866" s="106"/>
      <c r="O866" s="106"/>
      <c r="P866" s="10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106"/>
      <c r="AC866" s="6"/>
      <c r="AD866" s="106"/>
      <c r="AE866" s="6"/>
      <c r="AF866" s="106"/>
      <c r="AG866" s="6"/>
      <c r="AH866" s="106"/>
      <c r="AI866" s="107"/>
      <c r="AJ866" s="5"/>
    </row>
    <row r="867" spans="1:36" ht="12" customHeight="1">
      <c r="A867" s="99"/>
      <c r="B867" s="101"/>
      <c r="C867" s="99"/>
      <c r="D867" s="99"/>
      <c r="E867" s="102"/>
      <c r="F867" s="101"/>
      <c r="G867" s="101"/>
      <c r="H867" s="101"/>
      <c r="I867" s="101"/>
      <c r="J867" s="106"/>
      <c r="K867" s="106"/>
      <c r="L867" s="106"/>
      <c r="M867" s="106"/>
      <c r="N867" s="106"/>
      <c r="O867" s="106"/>
      <c r="P867" s="10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106"/>
      <c r="AC867" s="6"/>
      <c r="AD867" s="106"/>
      <c r="AE867" s="6"/>
      <c r="AF867" s="106"/>
      <c r="AG867" s="6"/>
      <c r="AH867" s="106"/>
      <c r="AI867" s="107"/>
      <c r="AJ867" s="5"/>
    </row>
    <row r="868" spans="1:36" ht="12" customHeight="1">
      <c r="A868" s="99"/>
      <c r="B868" s="101"/>
      <c r="C868" s="99"/>
      <c r="D868" s="99"/>
      <c r="E868" s="102"/>
      <c r="F868" s="101"/>
      <c r="G868" s="101"/>
      <c r="H868" s="101"/>
      <c r="I868" s="101"/>
      <c r="J868" s="106"/>
      <c r="K868" s="106"/>
      <c r="L868" s="106"/>
      <c r="M868" s="106"/>
      <c r="N868" s="106"/>
      <c r="O868" s="106"/>
      <c r="P868" s="10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106"/>
      <c r="AC868" s="6"/>
      <c r="AD868" s="106"/>
      <c r="AE868" s="6"/>
      <c r="AF868" s="106"/>
      <c r="AG868" s="6"/>
      <c r="AH868" s="106"/>
      <c r="AI868" s="107"/>
      <c r="AJ868" s="5"/>
    </row>
    <row r="869" spans="1:36" ht="12" customHeight="1">
      <c r="A869" s="99"/>
      <c r="B869" s="101"/>
      <c r="C869" s="99"/>
      <c r="D869" s="99"/>
      <c r="E869" s="102"/>
      <c r="F869" s="101"/>
      <c r="G869" s="101"/>
      <c r="H869" s="101"/>
      <c r="I869" s="101"/>
      <c r="J869" s="106"/>
      <c r="K869" s="106"/>
      <c r="L869" s="106"/>
      <c r="M869" s="106"/>
      <c r="N869" s="106"/>
      <c r="O869" s="106"/>
      <c r="P869" s="10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106"/>
      <c r="AC869" s="6"/>
      <c r="AD869" s="106"/>
      <c r="AE869" s="6"/>
      <c r="AF869" s="106"/>
      <c r="AG869" s="6"/>
      <c r="AH869" s="106"/>
      <c r="AI869" s="107"/>
      <c r="AJ869" s="5"/>
    </row>
    <row r="870" spans="1:36" ht="12" customHeight="1">
      <c r="A870" s="99"/>
      <c r="B870" s="101"/>
      <c r="C870" s="99"/>
      <c r="D870" s="99"/>
      <c r="E870" s="102"/>
      <c r="F870" s="101"/>
      <c r="G870" s="101"/>
      <c r="H870" s="101"/>
      <c r="I870" s="101"/>
      <c r="J870" s="106"/>
      <c r="K870" s="106"/>
      <c r="L870" s="106"/>
      <c r="M870" s="106"/>
      <c r="N870" s="106"/>
      <c r="O870" s="106"/>
      <c r="P870" s="10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106"/>
      <c r="AC870" s="6"/>
      <c r="AD870" s="106"/>
      <c r="AE870" s="6"/>
      <c r="AF870" s="106"/>
      <c r="AG870" s="6"/>
      <c r="AH870" s="106"/>
      <c r="AI870" s="107"/>
      <c r="AJ870" s="5"/>
    </row>
    <row r="871" spans="1:36" ht="12" customHeight="1">
      <c r="A871" s="99"/>
      <c r="B871" s="101"/>
      <c r="C871" s="99"/>
      <c r="D871" s="99"/>
      <c r="E871" s="102"/>
      <c r="F871" s="101"/>
      <c r="G871" s="101"/>
      <c r="H871" s="101"/>
      <c r="I871" s="101"/>
      <c r="J871" s="106"/>
      <c r="K871" s="106"/>
      <c r="L871" s="106"/>
      <c r="M871" s="106"/>
      <c r="N871" s="106"/>
      <c r="O871" s="106"/>
      <c r="P871" s="10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106"/>
      <c r="AC871" s="6"/>
      <c r="AD871" s="106"/>
      <c r="AE871" s="6"/>
      <c r="AF871" s="106"/>
      <c r="AG871" s="6"/>
      <c r="AH871" s="106"/>
      <c r="AI871" s="107"/>
      <c r="AJ871" s="5"/>
    </row>
    <row r="872" spans="1:36" ht="12" customHeight="1">
      <c r="A872" s="99"/>
      <c r="B872" s="101"/>
      <c r="C872" s="99"/>
      <c r="D872" s="99"/>
      <c r="E872" s="102"/>
      <c r="F872" s="101"/>
      <c r="G872" s="101"/>
      <c r="H872" s="101"/>
      <c r="I872" s="101"/>
      <c r="J872" s="106"/>
      <c r="K872" s="106"/>
      <c r="L872" s="106"/>
      <c r="M872" s="106"/>
      <c r="N872" s="106"/>
      <c r="O872" s="106"/>
      <c r="P872" s="10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106"/>
      <c r="AC872" s="6"/>
      <c r="AD872" s="106"/>
      <c r="AE872" s="6"/>
      <c r="AF872" s="106"/>
      <c r="AG872" s="6"/>
      <c r="AH872" s="106"/>
      <c r="AI872" s="107"/>
      <c r="AJ872" s="5"/>
    </row>
    <row r="873" spans="1:36" ht="12" customHeight="1">
      <c r="A873" s="99"/>
      <c r="B873" s="101"/>
      <c r="C873" s="99"/>
      <c r="D873" s="99"/>
      <c r="E873" s="102"/>
      <c r="F873" s="101"/>
      <c r="G873" s="101"/>
      <c r="H873" s="101"/>
      <c r="I873" s="101"/>
      <c r="J873" s="106"/>
      <c r="K873" s="106"/>
      <c r="L873" s="106"/>
      <c r="M873" s="106"/>
      <c r="N873" s="106"/>
      <c r="O873" s="106"/>
      <c r="P873" s="10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106"/>
      <c r="AC873" s="6"/>
      <c r="AD873" s="106"/>
      <c r="AE873" s="6"/>
      <c r="AF873" s="106"/>
      <c r="AG873" s="6"/>
      <c r="AH873" s="106"/>
      <c r="AI873" s="107"/>
      <c r="AJ873" s="5"/>
    </row>
    <row r="874" spans="1:36" ht="12" customHeight="1">
      <c r="A874" s="99"/>
      <c r="B874" s="101"/>
      <c r="C874" s="99"/>
      <c r="D874" s="99"/>
      <c r="E874" s="102"/>
      <c r="F874" s="101"/>
      <c r="G874" s="101"/>
      <c r="H874" s="101"/>
      <c r="I874" s="101"/>
      <c r="J874" s="106"/>
      <c r="K874" s="106"/>
      <c r="L874" s="106"/>
      <c r="M874" s="106"/>
      <c r="N874" s="106"/>
      <c r="O874" s="106"/>
      <c r="P874" s="10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106"/>
      <c r="AC874" s="6"/>
      <c r="AD874" s="106"/>
      <c r="AE874" s="6"/>
      <c r="AF874" s="106"/>
      <c r="AG874" s="6"/>
      <c r="AH874" s="106"/>
      <c r="AI874" s="107"/>
      <c r="AJ874" s="5"/>
    </row>
    <row r="875" spans="1:36" ht="12" customHeight="1">
      <c r="A875" s="99"/>
      <c r="B875" s="101"/>
      <c r="C875" s="99"/>
      <c r="D875" s="99"/>
      <c r="E875" s="102"/>
      <c r="F875" s="101"/>
      <c r="G875" s="101"/>
      <c r="H875" s="101"/>
      <c r="I875" s="101"/>
      <c r="J875" s="106"/>
      <c r="K875" s="106"/>
      <c r="L875" s="106"/>
      <c r="M875" s="106"/>
      <c r="N875" s="106"/>
      <c r="O875" s="106"/>
      <c r="P875" s="10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106"/>
      <c r="AC875" s="6"/>
      <c r="AD875" s="106"/>
      <c r="AE875" s="6"/>
      <c r="AF875" s="106"/>
      <c r="AG875" s="6"/>
      <c r="AH875" s="106"/>
      <c r="AI875" s="107"/>
      <c r="AJ875" s="5"/>
    </row>
    <row r="876" spans="1:36" ht="12" customHeight="1">
      <c r="A876" s="99"/>
      <c r="B876" s="101"/>
      <c r="C876" s="99"/>
      <c r="D876" s="99"/>
      <c r="E876" s="102"/>
      <c r="F876" s="101"/>
      <c r="G876" s="101"/>
      <c r="H876" s="101"/>
      <c r="I876" s="101"/>
      <c r="J876" s="106"/>
      <c r="K876" s="106"/>
      <c r="L876" s="106"/>
      <c r="M876" s="106"/>
      <c r="N876" s="106"/>
      <c r="O876" s="106"/>
      <c r="P876" s="10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106"/>
      <c r="AC876" s="6"/>
      <c r="AD876" s="106"/>
      <c r="AE876" s="6"/>
      <c r="AF876" s="106"/>
      <c r="AG876" s="6"/>
      <c r="AH876" s="106"/>
      <c r="AI876" s="107"/>
      <c r="AJ876" s="5"/>
    </row>
    <row r="877" spans="1:36" ht="12" customHeight="1">
      <c r="A877" s="99"/>
      <c r="B877" s="101"/>
      <c r="C877" s="99"/>
      <c r="D877" s="99"/>
      <c r="E877" s="102"/>
      <c r="F877" s="101"/>
      <c r="G877" s="101"/>
      <c r="H877" s="101"/>
      <c r="I877" s="101"/>
      <c r="J877" s="106"/>
      <c r="K877" s="106"/>
      <c r="L877" s="106"/>
      <c r="M877" s="106"/>
      <c r="N877" s="106"/>
      <c r="O877" s="106"/>
      <c r="P877" s="10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106"/>
      <c r="AC877" s="6"/>
      <c r="AD877" s="106"/>
      <c r="AE877" s="6"/>
      <c r="AF877" s="106"/>
      <c r="AG877" s="6"/>
      <c r="AH877" s="106"/>
      <c r="AI877" s="107"/>
      <c r="AJ877" s="5"/>
    </row>
    <row r="878" spans="1:36" ht="12" customHeight="1">
      <c r="A878" s="99"/>
      <c r="B878" s="101"/>
      <c r="C878" s="99"/>
      <c r="D878" s="99"/>
      <c r="E878" s="102"/>
      <c r="F878" s="101"/>
      <c r="G878" s="101"/>
      <c r="H878" s="101"/>
      <c r="I878" s="101"/>
      <c r="J878" s="106"/>
      <c r="K878" s="106"/>
      <c r="L878" s="106"/>
      <c r="M878" s="106"/>
      <c r="N878" s="106"/>
      <c r="O878" s="106"/>
      <c r="P878" s="10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106"/>
      <c r="AC878" s="6"/>
      <c r="AD878" s="106"/>
      <c r="AE878" s="6"/>
      <c r="AF878" s="106"/>
      <c r="AG878" s="6"/>
      <c r="AH878" s="106"/>
      <c r="AI878" s="107"/>
      <c r="AJ878" s="5"/>
    </row>
    <row r="879" spans="1:36" ht="12" customHeight="1">
      <c r="A879" s="99"/>
      <c r="B879" s="101"/>
      <c r="C879" s="99"/>
      <c r="D879" s="99"/>
      <c r="E879" s="102"/>
      <c r="F879" s="101"/>
      <c r="G879" s="101"/>
      <c r="H879" s="101"/>
      <c r="I879" s="101"/>
      <c r="J879" s="106"/>
      <c r="K879" s="106"/>
      <c r="L879" s="106"/>
      <c r="M879" s="106"/>
      <c r="N879" s="106"/>
      <c r="O879" s="106"/>
      <c r="P879" s="10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106"/>
      <c r="AC879" s="6"/>
      <c r="AD879" s="106"/>
      <c r="AE879" s="6"/>
      <c r="AF879" s="106"/>
      <c r="AG879" s="6"/>
      <c r="AH879" s="106"/>
      <c r="AI879" s="107"/>
      <c r="AJ879" s="5"/>
    </row>
    <row r="880" spans="1:36" ht="12" customHeight="1">
      <c r="A880" s="99"/>
      <c r="B880" s="101"/>
      <c r="C880" s="99"/>
      <c r="D880" s="99"/>
      <c r="E880" s="102"/>
      <c r="F880" s="101"/>
      <c r="G880" s="101"/>
      <c r="H880" s="101"/>
      <c r="I880" s="101"/>
      <c r="J880" s="106"/>
      <c r="K880" s="106"/>
      <c r="L880" s="106"/>
      <c r="M880" s="106"/>
      <c r="N880" s="106"/>
      <c r="O880" s="106"/>
      <c r="P880" s="10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106"/>
      <c r="AC880" s="6"/>
      <c r="AD880" s="106"/>
      <c r="AE880" s="6"/>
      <c r="AF880" s="106"/>
      <c r="AG880" s="6"/>
      <c r="AH880" s="106"/>
      <c r="AI880" s="107"/>
      <c r="AJ880" s="5"/>
    </row>
    <row r="881" spans="1:36" ht="12" customHeight="1">
      <c r="A881" s="99"/>
      <c r="B881" s="101"/>
      <c r="C881" s="99"/>
      <c r="D881" s="99"/>
      <c r="E881" s="102"/>
      <c r="F881" s="101"/>
      <c r="G881" s="101"/>
      <c r="H881" s="101"/>
      <c r="I881" s="101"/>
      <c r="J881" s="106"/>
      <c r="K881" s="106"/>
      <c r="L881" s="106"/>
      <c r="M881" s="106"/>
      <c r="N881" s="106"/>
      <c r="O881" s="106"/>
      <c r="P881" s="10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106"/>
      <c r="AC881" s="6"/>
      <c r="AD881" s="106"/>
      <c r="AE881" s="6"/>
      <c r="AF881" s="106"/>
      <c r="AG881" s="6"/>
      <c r="AH881" s="106"/>
      <c r="AI881" s="107"/>
      <c r="AJ881" s="5"/>
    </row>
    <row r="882" spans="1:36" ht="12" customHeight="1">
      <c r="A882" s="99"/>
      <c r="B882" s="101"/>
      <c r="C882" s="99"/>
      <c r="D882" s="99"/>
      <c r="E882" s="102"/>
      <c r="F882" s="101"/>
      <c r="G882" s="101"/>
      <c r="H882" s="101"/>
      <c r="I882" s="101"/>
      <c r="J882" s="106"/>
      <c r="K882" s="106"/>
      <c r="L882" s="106"/>
      <c r="M882" s="106"/>
      <c r="N882" s="106"/>
      <c r="O882" s="106"/>
      <c r="P882" s="10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106"/>
      <c r="AC882" s="6"/>
      <c r="AD882" s="106"/>
      <c r="AE882" s="6"/>
      <c r="AF882" s="106"/>
      <c r="AG882" s="6"/>
      <c r="AH882" s="106"/>
      <c r="AI882" s="107"/>
      <c r="AJ882" s="5"/>
    </row>
    <row r="883" spans="1:36" ht="12" customHeight="1">
      <c r="A883" s="99"/>
      <c r="B883" s="101"/>
      <c r="C883" s="99"/>
      <c r="D883" s="99"/>
      <c r="E883" s="102"/>
      <c r="F883" s="101"/>
      <c r="G883" s="101"/>
      <c r="H883" s="101"/>
      <c r="I883" s="101"/>
      <c r="J883" s="106"/>
      <c r="K883" s="106"/>
      <c r="L883" s="106"/>
      <c r="M883" s="106"/>
      <c r="N883" s="106"/>
      <c r="O883" s="106"/>
      <c r="P883" s="10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106"/>
      <c r="AC883" s="6"/>
      <c r="AD883" s="106"/>
      <c r="AE883" s="6"/>
      <c r="AF883" s="106"/>
      <c r="AG883" s="6"/>
      <c r="AH883" s="106"/>
      <c r="AI883" s="107"/>
      <c r="AJ883" s="5"/>
    </row>
    <row r="884" spans="1:36" ht="12" customHeight="1">
      <c r="A884" s="99"/>
      <c r="B884" s="101"/>
      <c r="C884" s="99"/>
      <c r="D884" s="99"/>
      <c r="E884" s="102"/>
      <c r="F884" s="101"/>
      <c r="G884" s="101"/>
      <c r="H884" s="101"/>
      <c r="I884" s="101"/>
      <c r="J884" s="106"/>
      <c r="K884" s="106"/>
      <c r="L884" s="106"/>
      <c r="M884" s="106"/>
      <c r="N884" s="106"/>
      <c r="O884" s="106"/>
      <c r="P884" s="10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106"/>
      <c r="AC884" s="6"/>
      <c r="AD884" s="106"/>
      <c r="AE884" s="6"/>
      <c r="AF884" s="106"/>
      <c r="AG884" s="6"/>
      <c r="AH884" s="106"/>
      <c r="AI884" s="107"/>
      <c r="AJ884" s="5"/>
    </row>
    <row r="885" spans="1:36" ht="12" customHeight="1">
      <c r="A885" s="99"/>
      <c r="B885" s="101"/>
      <c r="C885" s="99"/>
      <c r="D885" s="99"/>
      <c r="E885" s="102"/>
      <c r="F885" s="101"/>
      <c r="G885" s="101"/>
      <c r="H885" s="101"/>
      <c r="I885" s="101"/>
      <c r="J885" s="106"/>
      <c r="K885" s="106"/>
      <c r="L885" s="106"/>
      <c r="M885" s="106"/>
      <c r="N885" s="106"/>
      <c r="O885" s="106"/>
      <c r="P885" s="10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106"/>
      <c r="AC885" s="6"/>
      <c r="AD885" s="106"/>
      <c r="AE885" s="6"/>
      <c r="AF885" s="106"/>
      <c r="AG885" s="6"/>
      <c r="AH885" s="106"/>
      <c r="AI885" s="107"/>
      <c r="AJ885" s="5"/>
    </row>
    <row r="886" spans="1:36" ht="12" customHeight="1">
      <c r="A886" s="99"/>
      <c r="B886" s="101"/>
      <c r="C886" s="99"/>
      <c r="D886" s="99"/>
      <c r="E886" s="102"/>
      <c r="F886" s="101"/>
      <c r="G886" s="101"/>
      <c r="H886" s="101"/>
      <c r="I886" s="101"/>
      <c r="J886" s="106"/>
      <c r="K886" s="106"/>
      <c r="L886" s="106"/>
      <c r="M886" s="106"/>
      <c r="N886" s="106"/>
      <c r="O886" s="106"/>
      <c r="P886" s="10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106"/>
      <c r="AC886" s="6"/>
      <c r="AD886" s="106"/>
      <c r="AE886" s="6"/>
      <c r="AF886" s="106"/>
      <c r="AG886" s="6"/>
      <c r="AH886" s="106"/>
      <c r="AI886" s="107"/>
      <c r="AJ886" s="5"/>
    </row>
    <row r="887" spans="1:36" ht="12" customHeight="1">
      <c r="A887" s="99"/>
      <c r="B887" s="101"/>
      <c r="C887" s="99"/>
      <c r="D887" s="99"/>
      <c r="E887" s="102"/>
      <c r="F887" s="101"/>
      <c r="G887" s="101"/>
      <c r="H887" s="101"/>
      <c r="I887" s="101"/>
      <c r="J887" s="106"/>
      <c r="K887" s="106"/>
      <c r="L887" s="106"/>
      <c r="M887" s="106"/>
      <c r="N887" s="106"/>
      <c r="O887" s="106"/>
      <c r="P887" s="10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106"/>
      <c r="AC887" s="6"/>
      <c r="AD887" s="106"/>
      <c r="AE887" s="6"/>
      <c r="AF887" s="106"/>
      <c r="AG887" s="6"/>
      <c r="AH887" s="106"/>
      <c r="AI887" s="107"/>
      <c r="AJ887" s="5"/>
    </row>
    <row r="888" spans="1:36" ht="12" customHeight="1">
      <c r="A888" s="99"/>
      <c r="B888" s="101"/>
      <c r="C888" s="99"/>
      <c r="D888" s="99"/>
      <c r="E888" s="102"/>
      <c r="F888" s="101"/>
      <c r="G888" s="101"/>
      <c r="H888" s="101"/>
      <c r="I888" s="101"/>
      <c r="J888" s="106"/>
      <c r="K888" s="106"/>
      <c r="L888" s="106"/>
      <c r="M888" s="106"/>
      <c r="N888" s="106"/>
      <c r="O888" s="106"/>
      <c r="P888" s="10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106"/>
      <c r="AC888" s="6"/>
      <c r="AD888" s="106"/>
      <c r="AE888" s="6"/>
      <c r="AF888" s="106"/>
      <c r="AG888" s="6"/>
      <c r="AH888" s="106"/>
      <c r="AI888" s="107"/>
      <c r="AJ888" s="5"/>
    </row>
    <row r="889" spans="1:36" ht="12" customHeight="1">
      <c r="A889" s="99"/>
      <c r="B889" s="101"/>
      <c r="C889" s="99"/>
      <c r="D889" s="99"/>
      <c r="E889" s="102"/>
      <c r="F889" s="101"/>
      <c r="G889" s="101"/>
      <c r="H889" s="101"/>
      <c r="I889" s="101"/>
      <c r="J889" s="106"/>
      <c r="K889" s="106"/>
      <c r="L889" s="106"/>
      <c r="M889" s="106"/>
      <c r="N889" s="106"/>
      <c r="O889" s="106"/>
      <c r="P889" s="10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106"/>
      <c r="AC889" s="6"/>
      <c r="AD889" s="106"/>
      <c r="AE889" s="6"/>
      <c r="AF889" s="106"/>
      <c r="AG889" s="6"/>
      <c r="AH889" s="106"/>
      <c r="AI889" s="107"/>
      <c r="AJ889" s="5"/>
    </row>
    <row r="890" spans="1:36" ht="12" customHeight="1">
      <c r="A890" s="99"/>
      <c r="B890" s="101"/>
      <c r="C890" s="99"/>
      <c r="D890" s="99"/>
      <c r="E890" s="102"/>
      <c r="F890" s="101"/>
      <c r="G890" s="101"/>
      <c r="H890" s="101"/>
      <c r="I890" s="101"/>
      <c r="J890" s="106"/>
      <c r="K890" s="106"/>
      <c r="L890" s="106"/>
      <c r="M890" s="106"/>
      <c r="N890" s="106"/>
      <c r="O890" s="106"/>
      <c r="P890" s="10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106"/>
      <c r="AC890" s="6"/>
      <c r="AD890" s="106"/>
      <c r="AE890" s="6"/>
      <c r="AF890" s="106"/>
      <c r="AG890" s="6"/>
      <c r="AH890" s="106"/>
      <c r="AI890" s="107"/>
      <c r="AJ890" s="5"/>
    </row>
    <row r="891" spans="1:36" ht="12" customHeight="1">
      <c r="A891" s="99"/>
      <c r="B891" s="101"/>
      <c r="C891" s="99"/>
      <c r="D891" s="99"/>
      <c r="E891" s="102"/>
      <c r="F891" s="101"/>
      <c r="G891" s="101"/>
      <c r="H891" s="101"/>
      <c r="I891" s="101"/>
      <c r="J891" s="106"/>
      <c r="K891" s="106"/>
      <c r="L891" s="106"/>
      <c r="M891" s="106"/>
      <c r="N891" s="106"/>
      <c r="O891" s="106"/>
      <c r="P891" s="10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106"/>
      <c r="AC891" s="6"/>
      <c r="AD891" s="106"/>
      <c r="AE891" s="6"/>
      <c r="AF891" s="106"/>
      <c r="AG891" s="6"/>
      <c r="AH891" s="106"/>
      <c r="AI891" s="107"/>
      <c r="AJ891" s="5"/>
    </row>
    <row r="892" spans="1:36" ht="12" customHeight="1">
      <c r="A892" s="99"/>
      <c r="B892" s="101"/>
      <c r="C892" s="99"/>
      <c r="D892" s="99"/>
      <c r="E892" s="102"/>
      <c r="F892" s="101"/>
      <c r="G892" s="101"/>
      <c r="H892" s="101"/>
      <c r="I892" s="101"/>
      <c r="J892" s="106"/>
      <c r="K892" s="106"/>
      <c r="L892" s="106"/>
      <c r="M892" s="106"/>
      <c r="N892" s="106"/>
      <c r="O892" s="106"/>
      <c r="P892" s="10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106"/>
      <c r="AC892" s="6"/>
      <c r="AD892" s="106"/>
      <c r="AE892" s="6"/>
      <c r="AF892" s="106"/>
      <c r="AG892" s="6"/>
      <c r="AH892" s="106"/>
      <c r="AI892" s="107"/>
      <c r="AJ892" s="5"/>
    </row>
    <row r="893" spans="1:36" ht="12" customHeight="1">
      <c r="A893" s="99"/>
      <c r="B893" s="101"/>
      <c r="C893" s="99"/>
      <c r="D893" s="99"/>
      <c r="E893" s="102"/>
      <c r="F893" s="101"/>
      <c r="G893" s="101"/>
      <c r="H893" s="101"/>
      <c r="I893" s="101"/>
      <c r="J893" s="106"/>
      <c r="K893" s="106"/>
      <c r="L893" s="106"/>
      <c r="M893" s="106"/>
      <c r="N893" s="106"/>
      <c r="O893" s="106"/>
      <c r="P893" s="10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106"/>
      <c r="AC893" s="6"/>
      <c r="AD893" s="106"/>
      <c r="AE893" s="6"/>
      <c r="AF893" s="106"/>
      <c r="AG893" s="6"/>
      <c r="AH893" s="106"/>
      <c r="AI893" s="107"/>
      <c r="AJ893" s="5"/>
    </row>
    <row r="894" spans="1:36" ht="12" customHeight="1">
      <c r="A894" s="99"/>
      <c r="B894" s="101"/>
      <c r="C894" s="99"/>
      <c r="D894" s="99"/>
      <c r="E894" s="102"/>
      <c r="F894" s="101"/>
      <c r="G894" s="101"/>
      <c r="H894" s="101"/>
      <c r="I894" s="101"/>
      <c r="J894" s="106"/>
      <c r="K894" s="106"/>
      <c r="L894" s="106"/>
      <c r="M894" s="106"/>
      <c r="N894" s="106"/>
      <c r="O894" s="106"/>
      <c r="P894" s="10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106"/>
      <c r="AC894" s="6"/>
      <c r="AD894" s="106"/>
      <c r="AE894" s="6"/>
      <c r="AF894" s="106"/>
      <c r="AG894" s="6"/>
      <c r="AH894" s="106"/>
      <c r="AI894" s="107"/>
      <c r="AJ894" s="5"/>
    </row>
    <row r="895" spans="1:36" ht="12" customHeight="1">
      <c r="A895" s="99"/>
      <c r="B895" s="101"/>
      <c r="C895" s="99"/>
      <c r="D895" s="99"/>
      <c r="E895" s="102"/>
      <c r="F895" s="101"/>
      <c r="G895" s="101"/>
      <c r="H895" s="101"/>
      <c r="I895" s="101"/>
      <c r="J895" s="106"/>
      <c r="K895" s="106"/>
      <c r="L895" s="106"/>
      <c r="M895" s="106"/>
      <c r="N895" s="106"/>
      <c r="O895" s="106"/>
      <c r="P895" s="10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106"/>
      <c r="AC895" s="6"/>
      <c r="AD895" s="106"/>
      <c r="AE895" s="6"/>
      <c r="AF895" s="106"/>
      <c r="AG895" s="6"/>
      <c r="AH895" s="106"/>
      <c r="AI895" s="107"/>
      <c r="AJ895" s="5"/>
    </row>
    <row r="896" spans="1:36" ht="12" customHeight="1">
      <c r="A896" s="99"/>
      <c r="B896" s="101"/>
      <c r="C896" s="99"/>
      <c r="D896" s="99"/>
      <c r="E896" s="102"/>
      <c r="F896" s="101"/>
      <c r="G896" s="101"/>
      <c r="H896" s="101"/>
      <c r="I896" s="101"/>
      <c r="J896" s="106"/>
      <c r="K896" s="106"/>
      <c r="L896" s="106"/>
      <c r="M896" s="106"/>
      <c r="N896" s="106"/>
      <c r="O896" s="106"/>
      <c r="P896" s="10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106"/>
      <c r="AC896" s="6"/>
      <c r="AD896" s="106"/>
      <c r="AE896" s="6"/>
      <c r="AF896" s="106"/>
      <c r="AG896" s="6"/>
      <c r="AH896" s="106"/>
      <c r="AI896" s="107"/>
      <c r="AJ896" s="5"/>
    </row>
    <row r="897" spans="1:36" ht="12" customHeight="1">
      <c r="A897" s="99"/>
      <c r="B897" s="101"/>
      <c r="C897" s="99"/>
      <c r="D897" s="99"/>
      <c r="E897" s="102"/>
      <c r="F897" s="101"/>
      <c r="G897" s="101"/>
      <c r="H897" s="101"/>
      <c r="I897" s="101"/>
      <c r="J897" s="106"/>
      <c r="K897" s="106"/>
      <c r="L897" s="106"/>
      <c r="M897" s="106"/>
      <c r="N897" s="106"/>
      <c r="O897" s="106"/>
      <c r="P897" s="10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106"/>
      <c r="AC897" s="6"/>
      <c r="AD897" s="106"/>
      <c r="AE897" s="6"/>
      <c r="AF897" s="106"/>
      <c r="AG897" s="6"/>
      <c r="AH897" s="106"/>
      <c r="AI897" s="107"/>
      <c r="AJ897" s="5"/>
    </row>
    <row r="898" spans="1:36" ht="12" customHeight="1">
      <c r="A898" s="99"/>
      <c r="B898" s="101"/>
      <c r="C898" s="99"/>
      <c r="D898" s="99"/>
      <c r="E898" s="102"/>
      <c r="F898" s="101"/>
      <c r="G898" s="101"/>
      <c r="H898" s="101"/>
      <c r="I898" s="101"/>
      <c r="J898" s="106"/>
      <c r="K898" s="106"/>
      <c r="L898" s="106"/>
      <c r="M898" s="106"/>
      <c r="N898" s="106"/>
      <c r="O898" s="106"/>
      <c r="P898" s="10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106"/>
      <c r="AC898" s="6"/>
      <c r="AD898" s="106"/>
      <c r="AE898" s="6"/>
      <c r="AF898" s="106"/>
      <c r="AG898" s="6"/>
      <c r="AH898" s="106"/>
      <c r="AI898" s="107"/>
      <c r="AJ898" s="5"/>
    </row>
    <row r="899" spans="1:36" ht="12" customHeight="1">
      <c r="A899" s="99"/>
      <c r="B899" s="101"/>
      <c r="C899" s="99"/>
      <c r="D899" s="99"/>
      <c r="E899" s="102"/>
      <c r="F899" s="101"/>
      <c r="G899" s="101"/>
      <c r="H899" s="101"/>
      <c r="I899" s="101"/>
      <c r="J899" s="106"/>
      <c r="K899" s="106"/>
      <c r="L899" s="106"/>
      <c r="M899" s="106"/>
      <c r="N899" s="106"/>
      <c r="O899" s="106"/>
      <c r="P899" s="10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106"/>
      <c r="AC899" s="6"/>
      <c r="AD899" s="106"/>
      <c r="AE899" s="6"/>
      <c r="AF899" s="106"/>
      <c r="AG899" s="6"/>
      <c r="AH899" s="106"/>
      <c r="AI899" s="107"/>
      <c r="AJ899" s="5"/>
    </row>
    <row r="900" spans="1:36" ht="12" customHeight="1">
      <c r="A900" s="99"/>
      <c r="B900" s="101"/>
      <c r="C900" s="99"/>
      <c r="D900" s="99"/>
      <c r="E900" s="102"/>
      <c r="F900" s="101"/>
      <c r="G900" s="101"/>
      <c r="H900" s="101"/>
      <c r="I900" s="101"/>
      <c r="J900" s="106"/>
      <c r="K900" s="106"/>
      <c r="L900" s="106"/>
      <c r="M900" s="106"/>
      <c r="N900" s="106"/>
      <c r="O900" s="106"/>
      <c r="P900" s="10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106"/>
      <c r="AC900" s="6"/>
      <c r="AD900" s="106"/>
      <c r="AE900" s="6"/>
      <c r="AF900" s="106"/>
      <c r="AG900" s="6"/>
      <c r="AH900" s="106"/>
      <c r="AI900" s="107"/>
      <c r="AJ900" s="5"/>
    </row>
    <row r="901" spans="1:36" ht="12" customHeight="1">
      <c r="A901" s="99"/>
      <c r="B901" s="101"/>
      <c r="C901" s="99"/>
      <c r="D901" s="99"/>
      <c r="E901" s="102"/>
      <c r="F901" s="101"/>
      <c r="G901" s="101"/>
      <c r="H901" s="101"/>
      <c r="I901" s="101"/>
      <c r="J901" s="106"/>
      <c r="K901" s="106"/>
      <c r="L901" s="106"/>
      <c r="M901" s="106"/>
      <c r="N901" s="106"/>
      <c r="O901" s="106"/>
      <c r="P901" s="10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106"/>
      <c r="AC901" s="6"/>
      <c r="AD901" s="106"/>
      <c r="AE901" s="6"/>
      <c r="AF901" s="106"/>
      <c r="AG901" s="6"/>
      <c r="AH901" s="106"/>
      <c r="AI901" s="107"/>
      <c r="AJ901" s="5"/>
    </row>
    <row r="902" spans="1:36" ht="12" customHeight="1">
      <c r="A902" s="99"/>
      <c r="B902" s="101"/>
      <c r="C902" s="99"/>
      <c r="D902" s="99"/>
      <c r="E902" s="102"/>
      <c r="F902" s="101"/>
      <c r="G902" s="101"/>
      <c r="H902" s="101"/>
      <c r="I902" s="101"/>
      <c r="J902" s="106"/>
      <c r="K902" s="106"/>
      <c r="L902" s="106"/>
      <c r="M902" s="106"/>
      <c r="N902" s="106"/>
      <c r="O902" s="106"/>
      <c r="P902" s="10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106"/>
      <c r="AC902" s="6"/>
      <c r="AD902" s="106"/>
      <c r="AE902" s="6"/>
      <c r="AF902" s="106"/>
      <c r="AG902" s="6"/>
      <c r="AH902" s="106"/>
      <c r="AI902" s="107"/>
      <c r="AJ902" s="5"/>
    </row>
    <row r="903" spans="1:36" ht="12" customHeight="1">
      <c r="A903" s="99"/>
      <c r="B903" s="101"/>
      <c r="C903" s="99"/>
      <c r="D903" s="99"/>
      <c r="E903" s="102"/>
      <c r="F903" s="101"/>
      <c r="G903" s="101"/>
      <c r="H903" s="101"/>
      <c r="I903" s="101"/>
      <c r="J903" s="106"/>
      <c r="K903" s="106"/>
      <c r="L903" s="106"/>
      <c r="M903" s="106"/>
      <c r="N903" s="106"/>
      <c r="O903" s="106"/>
      <c r="P903" s="10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106"/>
      <c r="AC903" s="6"/>
      <c r="AD903" s="106"/>
      <c r="AE903" s="6"/>
      <c r="AF903" s="106"/>
      <c r="AG903" s="6"/>
      <c r="AH903" s="106"/>
      <c r="AI903" s="107"/>
      <c r="AJ903" s="5"/>
    </row>
    <row r="904" spans="1:36" ht="12" customHeight="1">
      <c r="A904" s="99"/>
      <c r="B904" s="101"/>
      <c r="C904" s="99"/>
      <c r="D904" s="99"/>
      <c r="E904" s="102"/>
      <c r="F904" s="101"/>
      <c r="G904" s="101"/>
      <c r="H904" s="101"/>
      <c r="I904" s="101"/>
      <c r="J904" s="106"/>
      <c r="K904" s="106"/>
      <c r="L904" s="106"/>
      <c r="M904" s="106"/>
      <c r="N904" s="106"/>
      <c r="O904" s="106"/>
      <c r="P904" s="10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106"/>
      <c r="AC904" s="6"/>
      <c r="AD904" s="106"/>
      <c r="AE904" s="6"/>
      <c r="AF904" s="106"/>
      <c r="AG904" s="6"/>
      <c r="AH904" s="106"/>
      <c r="AI904" s="107"/>
      <c r="AJ904" s="5"/>
    </row>
    <row r="905" spans="1:36" ht="12" customHeight="1">
      <c r="A905" s="99"/>
      <c r="B905" s="101"/>
      <c r="C905" s="99"/>
      <c r="D905" s="99"/>
      <c r="E905" s="102"/>
      <c r="F905" s="101"/>
      <c r="G905" s="101"/>
      <c r="H905" s="101"/>
      <c r="I905" s="101"/>
      <c r="J905" s="106"/>
      <c r="K905" s="106"/>
      <c r="L905" s="106"/>
      <c r="M905" s="106"/>
      <c r="N905" s="106"/>
      <c r="O905" s="106"/>
      <c r="P905" s="10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106"/>
      <c r="AC905" s="6"/>
      <c r="AD905" s="106"/>
      <c r="AE905" s="6"/>
      <c r="AF905" s="106"/>
      <c r="AG905" s="6"/>
      <c r="AH905" s="106"/>
      <c r="AI905" s="107"/>
      <c r="AJ905" s="5"/>
    </row>
    <row r="906" spans="1:36" ht="12" customHeight="1">
      <c r="A906" s="99"/>
      <c r="B906" s="101"/>
      <c r="C906" s="99"/>
      <c r="D906" s="99"/>
      <c r="E906" s="102"/>
      <c r="F906" s="101"/>
      <c r="G906" s="101"/>
      <c r="H906" s="101"/>
      <c r="I906" s="101"/>
      <c r="J906" s="106"/>
      <c r="K906" s="106"/>
      <c r="L906" s="106"/>
      <c r="M906" s="106"/>
      <c r="N906" s="106"/>
      <c r="O906" s="106"/>
      <c r="P906" s="10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106"/>
      <c r="AC906" s="6"/>
      <c r="AD906" s="106"/>
      <c r="AE906" s="6"/>
      <c r="AF906" s="106"/>
      <c r="AG906" s="6"/>
      <c r="AH906" s="106"/>
      <c r="AI906" s="107"/>
      <c r="AJ906" s="5"/>
    </row>
    <row r="907" spans="1:36" ht="12" customHeight="1">
      <c r="A907" s="99"/>
      <c r="B907" s="101"/>
      <c r="C907" s="99"/>
      <c r="D907" s="99"/>
      <c r="E907" s="102"/>
      <c r="F907" s="101"/>
      <c r="G907" s="101"/>
      <c r="H907" s="101"/>
      <c r="I907" s="101"/>
      <c r="J907" s="106"/>
      <c r="K907" s="106"/>
      <c r="L907" s="106"/>
      <c r="M907" s="106"/>
      <c r="N907" s="106"/>
      <c r="O907" s="106"/>
      <c r="P907" s="10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106"/>
      <c r="AC907" s="6"/>
      <c r="AD907" s="106"/>
      <c r="AE907" s="6"/>
      <c r="AF907" s="106"/>
      <c r="AG907" s="6"/>
      <c r="AH907" s="106"/>
      <c r="AI907" s="107"/>
      <c r="AJ907" s="5"/>
    </row>
    <row r="908" spans="1:36" ht="12" customHeight="1">
      <c r="A908" s="99"/>
      <c r="B908" s="101"/>
      <c r="C908" s="99"/>
      <c r="D908" s="99"/>
      <c r="E908" s="102"/>
      <c r="F908" s="101"/>
      <c r="G908" s="101"/>
      <c r="H908" s="101"/>
      <c r="I908" s="101"/>
      <c r="J908" s="106"/>
      <c r="K908" s="106"/>
      <c r="L908" s="106"/>
      <c r="M908" s="106"/>
      <c r="N908" s="106"/>
      <c r="O908" s="106"/>
      <c r="P908" s="10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106"/>
      <c r="AC908" s="6"/>
      <c r="AD908" s="106"/>
      <c r="AE908" s="6"/>
      <c r="AF908" s="106"/>
      <c r="AG908" s="6"/>
      <c r="AH908" s="106"/>
      <c r="AI908" s="107"/>
      <c r="AJ908" s="5"/>
    </row>
    <row r="909" spans="1:36" ht="12" customHeight="1">
      <c r="A909" s="99"/>
      <c r="B909" s="101"/>
      <c r="C909" s="99"/>
      <c r="D909" s="99"/>
      <c r="E909" s="102"/>
      <c r="F909" s="101"/>
      <c r="G909" s="101"/>
      <c r="H909" s="101"/>
      <c r="I909" s="101"/>
      <c r="J909" s="106"/>
      <c r="K909" s="106"/>
      <c r="L909" s="106"/>
      <c r="M909" s="106"/>
      <c r="N909" s="106"/>
      <c r="O909" s="106"/>
      <c r="P909" s="10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106"/>
      <c r="AC909" s="6"/>
      <c r="AD909" s="106"/>
      <c r="AE909" s="6"/>
      <c r="AF909" s="106"/>
      <c r="AG909" s="6"/>
      <c r="AH909" s="106"/>
      <c r="AI909" s="107"/>
      <c r="AJ909" s="5"/>
    </row>
    <row r="910" spans="1:36" ht="12" customHeight="1">
      <c r="A910" s="99"/>
      <c r="B910" s="101"/>
      <c r="C910" s="99"/>
      <c r="D910" s="99"/>
      <c r="E910" s="102"/>
      <c r="F910" s="101"/>
      <c r="G910" s="101"/>
      <c r="H910" s="101"/>
      <c r="I910" s="101"/>
      <c r="J910" s="106"/>
      <c r="K910" s="106"/>
      <c r="L910" s="106"/>
      <c r="M910" s="106"/>
      <c r="N910" s="106"/>
      <c r="O910" s="106"/>
      <c r="P910" s="10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106"/>
      <c r="AC910" s="6"/>
      <c r="AD910" s="106"/>
      <c r="AE910" s="6"/>
      <c r="AF910" s="106"/>
      <c r="AG910" s="6"/>
      <c r="AH910" s="106"/>
      <c r="AI910" s="107"/>
      <c r="AJ910" s="5"/>
    </row>
    <row r="911" spans="1:36" ht="12" customHeight="1">
      <c r="A911" s="99"/>
      <c r="B911" s="101"/>
      <c r="C911" s="99"/>
      <c r="D911" s="99"/>
      <c r="E911" s="102"/>
      <c r="F911" s="101"/>
      <c r="G911" s="101"/>
      <c r="H911" s="101"/>
      <c r="I911" s="101"/>
      <c r="J911" s="106"/>
      <c r="K911" s="106"/>
      <c r="L911" s="106"/>
      <c r="M911" s="106"/>
      <c r="N911" s="106"/>
      <c r="O911" s="106"/>
      <c r="P911" s="10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106"/>
      <c r="AC911" s="6"/>
      <c r="AD911" s="106"/>
      <c r="AE911" s="6"/>
      <c r="AF911" s="106"/>
      <c r="AG911" s="6"/>
      <c r="AH911" s="106"/>
      <c r="AI911" s="107"/>
      <c r="AJ911" s="5"/>
    </row>
    <row r="912" spans="1:36" ht="12" customHeight="1">
      <c r="A912" s="99"/>
      <c r="B912" s="101"/>
      <c r="C912" s="99"/>
      <c r="D912" s="99"/>
      <c r="E912" s="102"/>
      <c r="F912" s="101"/>
      <c r="G912" s="101"/>
      <c r="H912" s="101"/>
      <c r="I912" s="101"/>
      <c r="J912" s="106"/>
      <c r="K912" s="106"/>
      <c r="L912" s="106"/>
      <c r="M912" s="106"/>
      <c r="N912" s="106"/>
      <c r="O912" s="106"/>
      <c r="P912" s="10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106"/>
      <c r="AC912" s="6"/>
      <c r="AD912" s="106"/>
      <c r="AE912" s="6"/>
      <c r="AF912" s="106"/>
      <c r="AG912" s="6"/>
      <c r="AH912" s="106"/>
      <c r="AI912" s="107"/>
      <c r="AJ912" s="5"/>
    </row>
    <row r="913" spans="1:36" ht="12" customHeight="1">
      <c r="A913" s="99"/>
      <c r="B913" s="101"/>
      <c r="C913" s="99"/>
      <c r="D913" s="99"/>
      <c r="E913" s="102"/>
      <c r="F913" s="101"/>
      <c r="G913" s="101"/>
      <c r="H913" s="101"/>
      <c r="I913" s="101"/>
      <c r="J913" s="106"/>
      <c r="K913" s="106"/>
      <c r="L913" s="106"/>
      <c r="M913" s="106"/>
      <c r="N913" s="106"/>
      <c r="O913" s="106"/>
      <c r="P913" s="10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106"/>
      <c r="AC913" s="6"/>
      <c r="AD913" s="106"/>
      <c r="AE913" s="6"/>
      <c r="AF913" s="106"/>
      <c r="AG913" s="6"/>
      <c r="AH913" s="106"/>
      <c r="AI913" s="107"/>
      <c r="AJ913" s="5"/>
    </row>
    <row r="914" spans="1:36" ht="12" customHeight="1">
      <c r="A914" s="99"/>
      <c r="B914" s="101"/>
      <c r="C914" s="99"/>
      <c r="D914" s="99"/>
      <c r="E914" s="102"/>
      <c r="F914" s="101"/>
      <c r="G914" s="101"/>
      <c r="H914" s="101"/>
      <c r="I914" s="101"/>
      <c r="J914" s="106"/>
      <c r="K914" s="106"/>
      <c r="L914" s="106"/>
      <c r="M914" s="106"/>
      <c r="N914" s="106"/>
      <c r="O914" s="106"/>
      <c r="P914" s="10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106"/>
      <c r="AC914" s="6"/>
      <c r="AD914" s="106"/>
      <c r="AE914" s="6"/>
      <c r="AF914" s="106"/>
      <c r="AG914" s="6"/>
      <c r="AH914" s="106"/>
      <c r="AI914" s="107"/>
      <c r="AJ914" s="5"/>
    </row>
    <row r="915" spans="1:36" ht="12" customHeight="1">
      <c r="A915" s="99"/>
      <c r="B915" s="101"/>
      <c r="C915" s="99"/>
      <c r="D915" s="99"/>
      <c r="E915" s="102"/>
      <c r="F915" s="101"/>
      <c r="G915" s="101"/>
      <c r="H915" s="101"/>
      <c r="I915" s="101"/>
      <c r="J915" s="106"/>
      <c r="K915" s="106"/>
      <c r="L915" s="106"/>
      <c r="M915" s="106"/>
      <c r="N915" s="106"/>
      <c r="O915" s="106"/>
      <c r="P915" s="10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106"/>
      <c r="AC915" s="6"/>
      <c r="AD915" s="106"/>
      <c r="AE915" s="6"/>
      <c r="AF915" s="106"/>
      <c r="AG915" s="6"/>
      <c r="AH915" s="106"/>
      <c r="AI915" s="107"/>
      <c r="AJ915" s="5"/>
    </row>
    <row r="916" spans="1:36" ht="12" customHeight="1">
      <c r="A916" s="99"/>
      <c r="B916" s="101"/>
      <c r="C916" s="99"/>
      <c r="D916" s="99"/>
      <c r="E916" s="102"/>
      <c r="F916" s="101"/>
      <c r="G916" s="101"/>
      <c r="H916" s="101"/>
      <c r="I916" s="101"/>
      <c r="J916" s="106"/>
      <c r="K916" s="106"/>
      <c r="L916" s="106"/>
      <c r="M916" s="106"/>
      <c r="N916" s="106"/>
      <c r="O916" s="106"/>
      <c r="P916" s="10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106"/>
      <c r="AC916" s="6"/>
      <c r="AD916" s="106"/>
      <c r="AE916" s="6"/>
      <c r="AF916" s="106"/>
      <c r="AG916" s="6"/>
      <c r="AH916" s="106"/>
      <c r="AI916" s="107"/>
      <c r="AJ916" s="5"/>
    </row>
    <row r="917" spans="1:36" ht="12" customHeight="1">
      <c r="A917" s="99"/>
      <c r="B917" s="101"/>
      <c r="C917" s="99"/>
      <c r="D917" s="99"/>
      <c r="E917" s="102"/>
      <c r="F917" s="101"/>
      <c r="G917" s="101"/>
      <c r="H917" s="101"/>
      <c r="I917" s="101"/>
      <c r="J917" s="106"/>
      <c r="K917" s="106"/>
      <c r="L917" s="106"/>
      <c r="M917" s="106"/>
      <c r="N917" s="106"/>
      <c r="O917" s="106"/>
      <c r="P917" s="10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106"/>
      <c r="AC917" s="6"/>
      <c r="AD917" s="106"/>
      <c r="AE917" s="6"/>
      <c r="AF917" s="106"/>
      <c r="AG917" s="6"/>
      <c r="AH917" s="106"/>
      <c r="AI917" s="107"/>
      <c r="AJ917" s="5"/>
    </row>
    <row r="918" spans="1:36" ht="12" customHeight="1">
      <c r="A918" s="99"/>
      <c r="B918" s="101"/>
      <c r="C918" s="99"/>
      <c r="D918" s="99"/>
      <c r="E918" s="102"/>
      <c r="F918" s="101"/>
      <c r="G918" s="101"/>
      <c r="H918" s="101"/>
      <c r="I918" s="101"/>
      <c r="J918" s="106"/>
      <c r="K918" s="106"/>
      <c r="L918" s="106"/>
      <c r="M918" s="106"/>
      <c r="N918" s="106"/>
      <c r="O918" s="106"/>
      <c r="P918" s="10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106"/>
      <c r="AC918" s="6"/>
      <c r="AD918" s="106"/>
      <c r="AE918" s="6"/>
      <c r="AF918" s="106"/>
      <c r="AG918" s="6"/>
      <c r="AH918" s="106"/>
      <c r="AI918" s="107"/>
      <c r="AJ918" s="5"/>
    </row>
    <row r="919" spans="1:36" ht="12" customHeight="1">
      <c r="A919" s="99"/>
      <c r="B919" s="101"/>
      <c r="C919" s="99"/>
      <c r="D919" s="99"/>
      <c r="E919" s="102"/>
      <c r="F919" s="101"/>
      <c r="G919" s="101"/>
      <c r="H919" s="101"/>
      <c r="I919" s="101"/>
      <c r="J919" s="106"/>
      <c r="K919" s="106"/>
      <c r="L919" s="106"/>
      <c r="M919" s="106"/>
      <c r="N919" s="106"/>
      <c r="O919" s="106"/>
      <c r="P919" s="10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106"/>
      <c r="AC919" s="6"/>
      <c r="AD919" s="106"/>
      <c r="AE919" s="6"/>
      <c r="AF919" s="106"/>
      <c r="AG919" s="6"/>
      <c r="AH919" s="106"/>
      <c r="AI919" s="107"/>
      <c r="AJ919" s="5"/>
    </row>
    <row r="920" spans="1:36" ht="12" customHeight="1">
      <c r="A920" s="99"/>
      <c r="B920" s="101"/>
      <c r="C920" s="99"/>
      <c r="D920" s="99"/>
      <c r="E920" s="102"/>
      <c r="F920" s="101"/>
      <c r="G920" s="101"/>
      <c r="H920" s="101"/>
      <c r="I920" s="101"/>
      <c r="J920" s="106"/>
      <c r="K920" s="106"/>
      <c r="L920" s="106"/>
      <c r="M920" s="106"/>
      <c r="N920" s="106"/>
      <c r="O920" s="106"/>
      <c r="P920" s="10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106"/>
      <c r="AC920" s="6"/>
      <c r="AD920" s="106"/>
      <c r="AE920" s="6"/>
      <c r="AF920" s="106"/>
      <c r="AG920" s="6"/>
      <c r="AH920" s="106"/>
      <c r="AI920" s="107"/>
      <c r="AJ920" s="5"/>
    </row>
    <row r="921" spans="1:36" ht="12" customHeight="1">
      <c r="A921" s="99"/>
      <c r="B921" s="101"/>
      <c r="C921" s="99"/>
      <c r="D921" s="99"/>
      <c r="E921" s="102"/>
      <c r="F921" s="101"/>
      <c r="G921" s="101"/>
      <c r="H921" s="101"/>
      <c r="I921" s="101"/>
      <c r="J921" s="106"/>
      <c r="K921" s="106"/>
      <c r="L921" s="106"/>
      <c r="M921" s="106"/>
      <c r="N921" s="106"/>
      <c r="O921" s="106"/>
      <c r="P921" s="10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106"/>
      <c r="AC921" s="6"/>
      <c r="AD921" s="106"/>
      <c r="AE921" s="6"/>
      <c r="AF921" s="106"/>
      <c r="AG921" s="6"/>
      <c r="AH921" s="106"/>
      <c r="AI921" s="107"/>
      <c r="AJ921" s="5"/>
    </row>
    <row r="922" spans="1:36" ht="12" customHeight="1">
      <c r="A922" s="99"/>
      <c r="B922" s="101"/>
      <c r="C922" s="99"/>
      <c r="D922" s="99"/>
      <c r="E922" s="102"/>
      <c r="F922" s="101"/>
      <c r="G922" s="101"/>
      <c r="H922" s="101"/>
      <c r="I922" s="101"/>
      <c r="J922" s="106"/>
      <c r="K922" s="106"/>
      <c r="L922" s="106"/>
      <c r="M922" s="106"/>
      <c r="N922" s="106"/>
      <c r="O922" s="106"/>
      <c r="P922" s="10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106"/>
      <c r="AC922" s="6"/>
      <c r="AD922" s="106"/>
      <c r="AE922" s="6"/>
      <c r="AF922" s="106"/>
      <c r="AG922" s="6"/>
      <c r="AH922" s="106"/>
      <c r="AI922" s="107"/>
      <c r="AJ922" s="5"/>
    </row>
    <row r="923" spans="1:36" ht="12" customHeight="1">
      <c r="A923" s="99"/>
      <c r="B923" s="101"/>
      <c r="C923" s="99"/>
      <c r="D923" s="99"/>
      <c r="E923" s="102"/>
      <c r="F923" s="101"/>
      <c r="G923" s="101"/>
      <c r="H923" s="101"/>
      <c r="I923" s="101"/>
      <c r="J923" s="106"/>
      <c r="K923" s="106"/>
      <c r="L923" s="106"/>
      <c r="M923" s="106"/>
      <c r="N923" s="106"/>
      <c r="O923" s="106"/>
      <c r="P923" s="10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106"/>
      <c r="AC923" s="6"/>
      <c r="AD923" s="106"/>
      <c r="AE923" s="6"/>
      <c r="AF923" s="106"/>
      <c r="AG923" s="6"/>
      <c r="AH923" s="106"/>
      <c r="AI923" s="107"/>
      <c r="AJ923" s="5"/>
    </row>
    <row r="924" spans="1:36" ht="12" customHeight="1">
      <c r="A924" s="99"/>
      <c r="B924" s="101"/>
      <c r="C924" s="99"/>
      <c r="D924" s="99"/>
      <c r="E924" s="102"/>
      <c r="F924" s="101"/>
      <c r="G924" s="101"/>
      <c r="H924" s="101"/>
      <c r="I924" s="101"/>
      <c r="J924" s="106"/>
      <c r="K924" s="106"/>
      <c r="L924" s="106"/>
      <c r="M924" s="106"/>
      <c r="N924" s="106"/>
      <c r="O924" s="106"/>
      <c r="P924" s="10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106"/>
      <c r="AC924" s="6"/>
      <c r="AD924" s="106"/>
      <c r="AE924" s="6"/>
      <c r="AF924" s="106"/>
      <c r="AG924" s="6"/>
      <c r="AH924" s="106"/>
      <c r="AI924" s="107"/>
      <c r="AJ924" s="5"/>
    </row>
    <row r="925" spans="1:36" ht="12" customHeight="1">
      <c r="A925" s="99"/>
      <c r="B925" s="101"/>
      <c r="C925" s="99"/>
      <c r="D925" s="99"/>
      <c r="E925" s="102"/>
      <c r="F925" s="101"/>
      <c r="G925" s="101"/>
      <c r="H925" s="101"/>
      <c r="I925" s="101"/>
      <c r="J925" s="106"/>
      <c r="K925" s="106"/>
      <c r="L925" s="106"/>
      <c r="M925" s="106"/>
      <c r="N925" s="106"/>
      <c r="O925" s="106"/>
      <c r="P925" s="10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106"/>
      <c r="AC925" s="6"/>
      <c r="AD925" s="106"/>
      <c r="AE925" s="6"/>
      <c r="AF925" s="106"/>
      <c r="AG925" s="6"/>
      <c r="AH925" s="106"/>
      <c r="AI925" s="107"/>
      <c r="AJ925" s="5"/>
    </row>
    <row r="926" spans="1:36" ht="12" customHeight="1">
      <c r="A926" s="99"/>
      <c r="B926" s="101"/>
      <c r="C926" s="99"/>
      <c r="D926" s="99"/>
      <c r="E926" s="102"/>
      <c r="F926" s="101"/>
      <c r="G926" s="101"/>
      <c r="H926" s="101"/>
      <c r="I926" s="101"/>
      <c r="J926" s="106"/>
      <c r="K926" s="106"/>
      <c r="L926" s="106"/>
      <c r="M926" s="106"/>
      <c r="N926" s="106"/>
      <c r="O926" s="106"/>
      <c r="P926" s="10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106"/>
      <c r="AC926" s="6"/>
      <c r="AD926" s="106"/>
      <c r="AE926" s="6"/>
      <c r="AF926" s="106"/>
      <c r="AG926" s="6"/>
      <c r="AH926" s="106"/>
      <c r="AI926" s="107"/>
      <c r="AJ926" s="5"/>
    </row>
    <row r="927" spans="1:36" ht="12" customHeight="1">
      <c r="A927" s="99"/>
      <c r="B927" s="101"/>
      <c r="C927" s="99"/>
      <c r="D927" s="99"/>
      <c r="E927" s="102"/>
      <c r="F927" s="101"/>
      <c r="G927" s="101"/>
      <c r="H927" s="101"/>
      <c r="I927" s="101"/>
      <c r="J927" s="106"/>
      <c r="K927" s="106"/>
      <c r="L927" s="106"/>
      <c r="M927" s="106"/>
      <c r="N927" s="106"/>
      <c r="O927" s="106"/>
      <c r="P927" s="10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106"/>
      <c r="AC927" s="6"/>
      <c r="AD927" s="106"/>
      <c r="AE927" s="6"/>
      <c r="AF927" s="106"/>
      <c r="AG927" s="6"/>
      <c r="AH927" s="106"/>
      <c r="AI927" s="107"/>
      <c r="AJ927" s="5"/>
    </row>
    <row r="928" spans="1:36" ht="12" customHeight="1">
      <c r="A928" s="99"/>
      <c r="B928" s="101"/>
      <c r="C928" s="99"/>
      <c r="D928" s="99"/>
      <c r="E928" s="102"/>
      <c r="F928" s="101"/>
      <c r="G928" s="101"/>
      <c r="H928" s="101"/>
      <c r="I928" s="101"/>
      <c r="J928" s="106"/>
      <c r="K928" s="106"/>
      <c r="L928" s="106"/>
      <c r="M928" s="106"/>
      <c r="N928" s="106"/>
      <c r="O928" s="106"/>
      <c r="P928" s="10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106"/>
      <c r="AC928" s="6"/>
      <c r="AD928" s="106"/>
      <c r="AE928" s="6"/>
      <c r="AF928" s="106"/>
      <c r="AG928" s="6"/>
      <c r="AH928" s="106"/>
      <c r="AI928" s="107"/>
      <c r="AJ928" s="5"/>
    </row>
    <row r="929" spans="1:36" ht="12" customHeight="1">
      <c r="A929" s="99"/>
      <c r="B929" s="101"/>
      <c r="C929" s="99"/>
      <c r="D929" s="99"/>
      <c r="E929" s="102"/>
      <c r="F929" s="101"/>
      <c r="G929" s="101"/>
      <c r="H929" s="101"/>
      <c r="I929" s="101"/>
      <c r="J929" s="106"/>
      <c r="K929" s="106"/>
      <c r="L929" s="106"/>
      <c r="M929" s="106"/>
      <c r="N929" s="106"/>
      <c r="O929" s="106"/>
      <c r="P929" s="10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106"/>
      <c r="AC929" s="6"/>
      <c r="AD929" s="106"/>
      <c r="AE929" s="6"/>
      <c r="AF929" s="106"/>
      <c r="AG929" s="6"/>
      <c r="AH929" s="106"/>
      <c r="AI929" s="107"/>
      <c r="AJ929" s="5"/>
    </row>
    <row r="930" spans="1:36" ht="12" customHeight="1">
      <c r="A930" s="99"/>
      <c r="B930" s="101"/>
      <c r="C930" s="99"/>
      <c r="D930" s="99"/>
      <c r="E930" s="102"/>
      <c r="F930" s="101"/>
      <c r="G930" s="101"/>
      <c r="H930" s="101"/>
      <c r="I930" s="101"/>
      <c r="J930" s="106"/>
      <c r="K930" s="106"/>
      <c r="L930" s="106"/>
      <c r="M930" s="106"/>
      <c r="N930" s="106"/>
      <c r="O930" s="106"/>
      <c r="P930" s="10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106"/>
      <c r="AC930" s="6"/>
      <c r="AD930" s="106"/>
      <c r="AE930" s="6"/>
      <c r="AF930" s="106"/>
      <c r="AG930" s="6"/>
      <c r="AH930" s="106"/>
      <c r="AI930" s="107"/>
      <c r="AJ930" s="5"/>
    </row>
    <row r="931" spans="1:36" ht="12" customHeight="1">
      <c r="A931" s="99"/>
      <c r="B931" s="101"/>
      <c r="C931" s="99"/>
      <c r="D931" s="99"/>
      <c r="E931" s="102"/>
      <c r="F931" s="101"/>
      <c r="G931" s="101"/>
      <c r="H931" s="101"/>
      <c r="I931" s="101"/>
      <c r="J931" s="106"/>
      <c r="K931" s="106"/>
      <c r="L931" s="106"/>
      <c r="M931" s="106"/>
      <c r="N931" s="106"/>
      <c r="O931" s="106"/>
      <c r="P931" s="10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106"/>
      <c r="AC931" s="6"/>
      <c r="AD931" s="106"/>
      <c r="AE931" s="6"/>
      <c r="AF931" s="106"/>
      <c r="AG931" s="6"/>
      <c r="AH931" s="106"/>
      <c r="AI931" s="107"/>
      <c r="AJ931" s="5"/>
    </row>
    <row r="932" spans="1:36" ht="12" customHeight="1">
      <c r="A932" s="99"/>
      <c r="B932" s="101"/>
      <c r="C932" s="99"/>
      <c r="D932" s="99"/>
      <c r="E932" s="102"/>
      <c r="F932" s="101"/>
      <c r="G932" s="101"/>
      <c r="H932" s="101"/>
      <c r="I932" s="101"/>
      <c r="J932" s="106"/>
      <c r="K932" s="106"/>
      <c r="L932" s="106"/>
      <c r="M932" s="106"/>
      <c r="N932" s="106"/>
      <c r="O932" s="106"/>
      <c r="P932" s="10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106"/>
      <c r="AC932" s="6"/>
      <c r="AD932" s="106"/>
      <c r="AE932" s="6"/>
      <c r="AF932" s="106"/>
      <c r="AG932" s="6"/>
      <c r="AH932" s="106"/>
      <c r="AI932" s="107"/>
      <c r="AJ932" s="5"/>
    </row>
    <row r="933" spans="1:36" ht="12" customHeight="1">
      <c r="A933" s="99"/>
      <c r="B933" s="101"/>
      <c r="C933" s="99"/>
      <c r="D933" s="99"/>
      <c r="E933" s="102"/>
      <c r="F933" s="101"/>
      <c r="G933" s="101"/>
      <c r="H933" s="101"/>
      <c r="I933" s="101"/>
      <c r="J933" s="106"/>
      <c r="K933" s="106"/>
      <c r="L933" s="106"/>
      <c r="M933" s="106"/>
      <c r="N933" s="106"/>
      <c r="O933" s="106"/>
      <c r="P933" s="10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106"/>
      <c r="AC933" s="6"/>
      <c r="AD933" s="106"/>
      <c r="AE933" s="6"/>
      <c r="AF933" s="106"/>
      <c r="AG933" s="6"/>
      <c r="AH933" s="106"/>
      <c r="AI933" s="107"/>
      <c r="AJ933" s="5"/>
    </row>
    <row r="934" spans="1:36" ht="12" customHeight="1">
      <c r="A934" s="99"/>
      <c r="B934" s="101"/>
      <c r="C934" s="99"/>
      <c r="D934" s="99"/>
      <c r="E934" s="102"/>
      <c r="F934" s="101"/>
      <c r="G934" s="101"/>
      <c r="H934" s="101"/>
      <c r="I934" s="101"/>
      <c r="J934" s="106"/>
      <c r="K934" s="106"/>
      <c r="L934" s="106"/>
      <c r="M934" s="106"/>
      <c r="N934" s="106"/>
      <c r="O934" s="106"/>
      <c r="P934" s="10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106"/>
      <c r="AC934" s="6"/>
      <c r="AD934" s="106"/>
      <c r="AE934" s="6"/>
      <c r="AF934" s="106"/>
      <c r="AG934" s="6"/>
      <c r="AH934" s="106"/>
      <c r="AI934" s="107"/>
      <c r="AJ934" s="5"/>
    </row>
    <row r="935" spans="1:36" ht="12" customHeight="1">
      <c r="A935" s="99"/>
      <c r="B935" s="101"/>
      <c r="C935" s="99"/>
      <c r="D935" s="99"/>
      <c r="E935" s="102"/>
      <c r="F935" s="101"/>
      <c r="G935" s="101"/>
      <c r="H935" s="101"/>
      <c r="I935" s="101"/>
      <c r="J935" s="106"/>
      <c r="K935" s="106"/>
      <c r="L935" s="106"/>
      <c r="M935" s="106"/>
      <c r="N935" s="106"/>
      <c r="O935" s="106"/>
      <c r="P935" s="10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106"/>
      <c r="AC935" s="6"/>
      <c r="AD935" s="106"/>
      <c r="AE935" s="6"/>
      <c r="AF935" s="106"/>
      <c r="AG935" s="6"/>
      <c r="AH935" s="106"/>
      <c r="AI935" s="107"/>
      <c r="AJ935" s="5"/>
    </row>
    <row r="936" spans="1:36" ht="12" customHeight="1">
      <c r="A936" s="99"/>
      <c r="B936" s="101"/>
      <c r="C936" s="99"/>
      <c r="D936" s="99"/>
      <c r="E936" s="102"/>
      <c r="F936" s="101"/>
      <c r="G936" s="101"/>
      <c r="H936" s="101"/>
      <c r="I936" s="101"/>
      <c r="J936" s="106"/>
      <c r="K936" s="106"/>
      <c r="L936" s="106"/>
      <c r="M936" s="106"/>
      <c r="N936" s="106"/>
      <c r="O936" s="106"/>
      <c r="P936" s="10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106"/>
      <c r="AC936" s="6"/>
      <c r="AD936" s="106"/>
      <c r="AE936" s="6"/>
      <c r="AF936" s="106"/>
      <c r="AG936" s="6"/>
      <c r="AH936" s="106"/>
      <c r="AI936" s="107"/>
      <c r="AJ936" s="5"/>
    </row>
    <row r="937" spans="1:36" ht="12" customHeight="1">
      <c r="A937" s="99"/>
      <c r="B937" s="101"/>
      <c r="C937" s="99"/>
      <c r="D937" s="99"/>
      <c r="E937" s="102"/>
      <c r="F937" s="101"/>
      <c r="G937" s="101"/>
      <c r="H937" s="101"/>
      <c r="I937" s="101"/>
      <c r="J937" s="106"/>
      <c r="K937" s="106"/>
      <c r="L937" s="106"/>
      <c r="M937" s="106"/>
      <c r="N937" s="106"/>
      <c r="O937" s="106"/>
      <c r="P937" s="10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106"/>
      <c r="AC937" s="6"/>
      <c r="AD937" s="106"/>
      <c r="AE937" s="6"/>
      <c r="AF937" s="106"/>
      <c r="AG937" s="6"/>
      <c r="AH937" s="106"/>
      <c r="AI937" s="107"/>
      <c r="AJ937" s="5"/>
    </row>
    <row r="938" spans="1:36" ht="12" customHeight="1">
      <c r="A938" s="99"/>
      <c r="B938" s="101"/>
      <c r="C938" s="99"/>
      <c r="D938" s="99"/>
      <c r="E938" s="102"/>
      <c r="F938" s="101"/>
      <c r="G938" s="101"/>
      <c r="H938" s="101"/>
      <c r="I938" s="101"/>
      <c r="J938" s="106"/>
      <c r="K938" s="106"/>
      <c r="L938" s="106"/>
      <c r="M938" s="106"/>
      <c r="N938" s="106"/>
      <c r="O938" s="106"/>
      <c r="P938" s="10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106"/>
      <c r="AC938" s="6"/>
      <c r="AD938" s="106"/>
      <c r="AE938" s="6"/>
      <c r="AF938" s="106"/>
      <c r="AG938" s="6"/>
      <c r="AH938" s="106"/>
      <c r="AI938" s="107"/>
      <c r="AJ938" s="5"/>
    </row>
    <row r="939" spans="1:36" ht="12" customHeight="1">
      <c r="A939" s="99"/>
      <c r="B939" s="101"/>
      <c r="C939" s="99"/>
      <c r="D939" s="99"/>
      <c r="E939" s="102"/>
      <c r="F939" s="101"/>
      <c r="G939" s="101"/>
      <c r="H939" s="101"/>
      <c r="I939" s="101"/>
      <c r="J939" s="106"/>
      <c r="K939" s="106"/>
      <c r="L939" s="106"/>
      <c r="M939" s="106"/>
      <c r="N939" s="106"/>
      <c r="O939" s="106"/>
      <c r="P939" s="10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106"/>
      <c r="AC939" s="6"/>
      <c r="AD939" s="106"/>
      <c r="AE939" s="6"/>
      <c r="AF939" s="106"/>
      <c r="AG939" s="6"/>
      <c r="AH939" s="106"/>
      <c r="AI939" s="107"/>
      <c r="AJ939" s="5"/>
    </row>
    <row r="940" spans="1:36" ht="12" customHeight="1">
      <c r="A940" s="99"/>
      <c r="B940" s="101"/>
      <c r="C940" s="99"/>
      <c r="D940" s="99"/>
      <c r="E940" s="102"/>
      <c r="F940" s="101"/>
      <c r="G940" s="101"/>
      <c r="H940" s="101"/>
      <c r="I940" s="101"/>
      <c r="J940" s="106"/>
      <c r="K940" s="106"/>
      <c r="L940" s="106"/>
      <c r="M940" s="106"/>
      <c r="N940" s="106"/>
      <c r="O940" s="106"/>
      <c r="P940" s="10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106"/>
      <c r="AC940" s="6"/>
      <c r="AD940" s="106"/>
      <c r="AE940" s="6"/>
      <c r="AF940" s="106"/>
      <c r="AG940" s="6"/>
      <c r="AH940" s="106"/>
      <c r="AI940" s="107"/>
      <c r="AJ940" s="5"/>
    </row>
    <row r="941" spans="1:36" ht="12" customHeight="1">
      <c r="A941" s="99"/>
      <c r="B941" s="101"/>
      <c r="C941" s="99"/>
      <c r="D941" s="99"/>
      <c r="E941" s="102"/>
      <c r="F941" s="101"/>
      <c r="G941" s="101"/>
      <c r="H941" s="101"/>
      <c r="I941" s="101"/>
      <c r="J941" s="106"/>
      <c r="K941" s="106"/>
      <c r="L941" s="106"/>
      <c r="M941" s="106"/>
      <c r="N941" s="106"/>
      <c r="O941" s="106"/>
      <c r="P941" s="10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106"/>
      <c r="AC941" s="6"/>
      <c r="AD941" s="106"/>
      <c r="AE941" s="6"/>
      <c r="AF941" s="106"/>
      <c r="AG941" s="6"/>
      <c r="AH941" s="106"/>
      <c r="AI941" s="107"/>
      <c r="AJ941" s="5"/>
    </row>
    <row r="942" spans="1:36" ht="12" customHeight="1">
      <c r="A942" s="99"/>
      <c r="B942" s="101"/>
      <c r="C942" s="99"/>
      <c r="D942" s="99"/>
      <c r="E942" s="102"/>
      <c r="F942" s="101"/>
      <c r="G942" s="101"/>
      <c r="H942" s="101"/>
      <c r="I942" s="101"/>
      <c r="J942" s="106"/>
      <c r="K942" s="106"/>
      <c r="L942" s="106"/>
      <c r="M942" s="106"/>
      <c r="N942" s="106"/>
      <c r="O942" s="106"/>
      <c r="P942" s="10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106"/>
      <c r="AC942" s="6"/>
      <c r="AD942" s="106"/>
      <c r="AE942" s="6"/>
      <c r="AF942" s="106"/>
      <c r="AG942" s="6"/>
      <c r="AH942" s="106"/>
      <c r="AI942" s="107"/>
      <c r="AJ942" s="5"/>
    </row>
    <row r="943" spans="1:36" ht="12" customHeight="1">
      <c r="A943" s="99"/>
      <c r="B943" s="101"/>
      <c r="C943" s="99"/>
      <c r="D943" s="99"/>
      <c r="E943" s="102"/>
      <c r="F943" s="101"/>
      <c r="G943" s="101"/>
      <c r="H943" s="101"/>
      <c r="I943" s="101"/>
      <c r="J943" s="106"/>
      <c r="K943" s="106"/>
      <c r="L943" s="106"/>
      <c r="M943" s="106"/>
      <c r="N943" s="106"/>
      <c r="O943" s="106"/>
      <c r="P943" s="10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106"/>
      <c r="AC943" s="6"/>
      <c r="AD943" s="106"/>
      <c r="AE943" s="6"/>
      <c r="AF943" s="106"/>
      <c r="AG943" s="6"/>
      <c r="AH943" s="106"/>
      <c r="AI943" s="107"/>
      <c r="AJ943" s="5"/>
    </row>
    <row r="944" spans="1:36" ht="12" customHeight="1">
      <c r="A944" s="99"/>
      <c r="B944" s="101"/>
      <c r="C944" s="99"/>
      <c r="D944" s="99"/>
      <c r="E944" s="102"/>
      <c r="F944" s="101"/>
      <c r="G944" s="101"/>
      <c r="H944" s="101"/>
      <c r="I944" s="101"/>
      <c r="J944" s="106"/>
      <c r="K944" s="106"/>
      <c r="L944" s="106"/>
      <c r="M944" s="106"/>
      <c r="N944" s="106"/>
      <c r="O944" s="106"/>
      <c r="P944" s="10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106"/>
      <c r="AC944" s="6"/>
      <c r="AD944" s="106"/>
      <c r="AE944" s="6"/>
      <c r="AF944" s="106"/>
      <c r="AG944" s="6"/>
      <c r="AH944" s="106"/>
      <c r="AI944" s="107"/>
      <c r="AJ944" s="5"/>
    </row>
    <row r="945" spans="1:36" ht="12" customHeight="1">
      <c r="A945" s="99"/>
      <c r="B945" s="101"/>
      <c r="C945" s="99"/>
      <c r="D945" s="99"/>
      <c r="E945" s="102"/>
      <c r="F945" s="101"/>
      <c r="G945" s="101"/>
      <c r="H945" s="101"/>
      <c r="I945" s="101"/>
      <c r="J945" s="106"/>
      <c r="K945" s="106"/>
      <c r="L945" s="106"/>
      <c r="M945" s="106"/>
      <c r="N945" s="106"/>
      <c r="O945" s="106"/>
      <c r="P945" s="10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106"/>
      <c r="AC945" s="6"/>
      <c r="AD945" s="106"/>
      <c r="AE945" s="6"/>
      <c r="AF945" s="106"/>
      <c r="AG945" s="6"/>
      <c r="AH945" s="106"/>
      <c r="AI945" s="107"/>
      <c r="AJ945" s="5"/>
    </row>
    <row r="946" spans="1:36" ht="12" customHeight="1">
      <c r="A946" s="99"/>
      <c r="B946" s="101"/>
      <c r="C946" s="99"/>
      <c r="D946" s="99"/>
      <c r="E946" s="102"/>
      <c r="F946" s="101"/>
      <c r="G946" s="101"/>
      <c r="H946" s="101"/>
      <c r="I946" s="101"/>
      <c r="J946" s="106"/>
      <c r="K946" s="106"/>
      <c r="L946" s="106"/>
      <c r="M946" s="106"/>
      <c r="N946" s="106"/>
      <c r="O946" s="106"/>
      <c r="P946" s="10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106"/>
      <c r="AC946" s="6"/>
      <c r="AD946" s="106"/>
      <c r="AE946" s="6"/>
      <c r="AF946" s="106"/>
      <c r="AG946" s="6"/>
      <c r="AH946" s="106"/>
      <c r="AI946" s="107"/>
      <c r="AJ946" s="5"/>
    </row>
    <row r="947" spans="1:36" ht="12" customHeight="1">
      <c r="A947" s="99"/>
      <c r="B947" s="101"/>
      <c r="C947" s="99"/>
      <c r="D947" s="99"/>
      <c r="E947" s="102"/>
      <c r="F947" s="101"/>
      <c r="G947" s="101"/>
      <c r="H947" s="101"/>
      <c r="I947" s="101"/>
      <c r="J947" s="106"/>
      <c r="K947" s="106"/>
      <c r="L947" s="106"/>
      <c r="M947" s="106"/>
      <c r="N947" s="106"/>
      <c r="O947" s="106"/>
      <c r="P947" s="10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106"/>
      <c r="AC947" s="6"/>
      <c r="AD947" s="106"/>
      <c r="AE947" s="6"/>
      <c r="AF947" s="106"/>
      <c r="AG947" s="6"/>
      <c r="AH947" s="106"/>
      <c r="AI947" s="107"/>
      <c r="AJ947" s="5"/>
    </row>
    <row r="948" spans="1:36" ht="12" customHeight="1">
      <c r="A948" s="99"/>
      <c r="B948" s="101"/>
      <c r="C948" s="99"/>
      <c r="D948" s="99"/>
      <c r="E948" s="102"/>
      <c r="F948" s="101"/>
      <c r="G948" s="101"/>
      <c r="H948" s="101"/>
      <c r="I948" s="101"/>
      <c r="J948" s="106"/>
      <c r="K948" s="106"/>
      <c r="L948" s="106"/>
      <c r="M948" s="106"/>
      <c r="N948" s="106"/>
      <c r="O948" s="106"/>
      <c r="P948" s="10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106"/>
      <c r="AC948" s="6"/>
      <c r="AD948" s="106"/>
      <c r="AE948" s="6"/>
      <c r="AF948" s="106"/>
      <c r="AG948" s="6"/>
      <c r="AH948" s="106"/>
      <c r="AI948" s="107"/>
      <c r="AJ948" s="5"/>
    </row>
    <row r="949" spans="1:36" ht="12" customHeight="1">
      <c r="A949" s="99"/>
      <c r="B949" s="101"/>
      <c r="C949" s="99"/>
      <c r="D949" s="99"/>
      <c r="E949" s="102"/>
      <c r="F949" s="101"/>
      <c r="G949" s="101"/>
      <c r="H949" s="101"/>
      <c r="I949" s="101"/>
      <c r="J949" s="106"/>
      <c r="K949" s="106"/>
      <c r="L949" s="106"/>
      <c r="M949" s="106"/>
      <c r="N949" s="106"/>
      <c r="O949" s="106"/>
      <c r="P949" s="10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106"/>
      <c r="AC949" s="6"/>
      <c r="AD949" s="106"/>
      <c r="AE949" s="6"/>
      <c r="AF949" s="106"/>
      <c r="AG949" s="6"/>
      <c r="AH949" s="106"/>
      <c r="AI949" s="107"/>
      <c r="AJ949" s="5"/>
    </row>
    <row r="950" spans="1:36" ht="12" customHeight="1">
      <c r="A950" s="99"/>
      <c r="B950" s="101"/>
      <c r="C950" s="99"/>
      <c r="D950" s="99"/>
      <c r="E950" s="102"/>
      <c r="F950" s="101"/>
      <c r="G950" s="101"/>
      <c r="H950" s="101"/>
      <c r="I950" s="101"/>
      <c r="J950" s="106"/>
      <c r="K950" s="106"/>
      <c r="L950" s="106"/>
      <c r="M950" s="106"/>
      <c r="N950" s="106"/>
      <c r="O950" s="106"/>
      <c r="P950" s="10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106"/>
      <c r="AC950" s="6"/>
      <c r="AD950" s="106"/>
      <c r="AE950" s="6"/>
      <c r="AF950" s="106"/>
      <c r="AG950" s="6"/>
      <c r="AH950" s="106"/>
      <c r="AI950" s="107"/>
      <c r="AJ950" s="5"/>
    </row>
    <row r="951" spans="1:36" ht="12" customHeight="1">
      <c r="A951" s="99"/>
      <c r="B951" s="101"/>
      <c r="C951" s="99"/>
      <c r="D951" s="99"/>
      <c r="E951" s="102"/>
      <c r="F951" s="101"/>
      <c r="G951" s="101"/>
      <c r="H951" s="101"/>
      <c r="I951" s="101"/>
      <c r="J951" s="106"/>
      <c r="K951" s="106"/>
      <c r="L951" s="106"/>
      <c r="M951" s="106"/>
      <c r="N951" s="106"/>
      <c r="O951" s="106"/>
      <c r="P951" s="10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106"/>
      <c r="AC951" s="6"/>
      <c r="AD951" s="106"/>
      <c r="AE951" s="6"/>
      <c r="AF951" s="106"/>
      <c r="AG951" s="6"/>
      <c r="AH951" s="106"/>
      <c r="AI951" s="107"/>
      <c r="AJ951" s="5"/>
    </row>
    <row r="952" spans="1:36" ht="12" customHeight="1">
      <c r="A952" s="99"/>
      <c r="B952" s="101"/>
      <c r="C952" s="99"/>
      <c r="D952" s="99"/>
      <c r="E952" s="102"/>
      <c r="F952" s="101"/>
      <c r="G952" s="101"/>
      <c r="H952" s="101"/>
      <c r="I952" s="101"/>
      <c r="J952" s="106"/>
      <c r="K952" s="106"/>
      <c r="L952" s="106"/>
      <c r="M952" s="106"/>
      <c r="N952" s="106"/>
      <c r="O952" s="106"/>
      <c r="P952" s="10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106"/>
      <c r="AC952" s="6"/>
      <c r="AD952" s="106"/>
      <c r="AE952" s="6"/>
      <c r="AF952" s="106"/>
      <c r="AG952" s="6"/>
      <c r="AH952" s="106"/>
      <c r="AI952" s="107"/>
      <c r="AJ952" s="5"/>
    </row>
    <row r="953" spans="1:36" ht="12" customHeight="1">
      <c r="A953" s="99"/>
      <c r="B953" s="101"/>
      <c r="C953" s="99"/>
      <c r="D953" s="99"/>
      <c r="E953" s="102"/>
      <c r="F953" s="101"/>
      <c r="G953" s="101"/>
      <c r="H953" s="101"/>
      <c r="I953" s="101"/>
      <c r="J953" s="106"/>
      <c r="K953" s="106"/>
      <c r="L953" s="106"/>
      <c r="M953" s="106"/>
      <c r="N953" s="106"/>
      <c r="O953" s="106"/>
      <c r="P953" s="10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106"/>
      <c r="AC953" s="6"/>
      <c r="AD953" s="106"/>
      <c r="AE953" s="6"/>
      <c r="AF953" s="106"/>
      <c r="AG953" s="6"/>
      <c r="AH953" s="106"/>
      <c r="AI953" s="107"/>
      <c r="AJ953" s="5"/>
    </row>
    <row r="954" spans="1:36" ht="12" customHeight="1">
      <c r="A954" s="99"/>
      <c r="B954" s="101"/>
      <c r="C954" s="99"/>
      <c r="D954" s="99"/>
      <c r="E954" s="102"/>
      <c r="F954" s="101"/>
      <c r="G954" s="101"/>
      <c r="H954" s="101"/>
      <c r="I954" s="101"/>
      <c r="J954" s="106"/>
      <c r="K954" s="106"/>
      <c r="L954" s="106"/>
      <c r="M954" s="106"/>
      <c r="N954" s="106"/>
      <c r="O954" s="106"/>
      <c r="P954" s="10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106"/>
      <c r="AC954" s="6"/>
      <c r="AD954" s="106"/>
      <c r="AE954" s="6"/>
      <c r="AF954" s="106"/>
      <c r="AG954" s="6"/>
      <c r="AH954" s="106"/>
      <c r="AI954" s="107"/>
      <c r="AJ954" s="5"/>
    </row>
    <row r="955" spans="1:36" ht="12" customHeight="1">
      <c r="A955" s="99"/>
      <c r="B955" s="101"/>
      <c r="C955" s="99"/>
      <c r="D955" s="99"/>
      <c r="E955" s="102"/>
      <c r="F955" s="101"/>
      <c r="G955" s="101"/>
      <c r="H955" s="101"/>
      <c r="I955" s="101"/>
      <c r="J955" s="106"/>
      <c r="K955" s="106"/>
      <c r="L955" s="106"/>
      <c r="M955" s="106"/>
      <c r="N955" s="106"/>
      <c r="O955" s="106"/>
      <c r="P955" s="10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106"/>
      <c r="AC955" s="6"/>
      <c r="AD955" s="106"/>
      <c r="AE955" s="6"/>
      <c r="AF955" s="106"/>
      <c r="AG955" s="6"/>
      <c r="AH955" s="106"/>
      <c r="AI955" s="107"/>
      <c r="AJ955" s="5"/>
    </row>
    <row r="956" spans="1:36" ht="12" customHeight="1">
      <c r="A956" s="99"/>
      <c r="B956" s="101"/>
      <c r="C956" s="99"/>
      <c r="D956" s="99"/>
      <c r="E956" s="102"/>
      <c r="F956" s="101"/>
      <c r="G956" s="101"/>
      <c r="H956" s="101"/>
      <c r="I956" s="101"/>
      <c r="J956" s="106"/>
      <c r="K956" s="106"/>
      <c r="L956" s="106"/>
      <c r="M956" s="106"/>
      <c r="N956" s="106"/>
      <c r="O956" s="106"/>
      <c r="P956" s="10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106"/>
      <c r="AC956" s="6"/>
      <c r="AD956" s="106"/>
      <c r="AE956" s="6"/>
      <c r="AF956" s="106"/>
      <c r="AG956" s="6"/>
      <c r="AH956" s="106"/>
      <c r="AI956" s="107"/>
      <c r="AJ956" s="5"/>
    </row>
    <row r="957" spans="1:36" ht="12" customHeight="1">
      <c r="A957" s="99"/>
      <c r="B957" s="101"/>
      <c r="C957" s="99"/>
      <c r="D957" s="99"/>
      <c r="E957" s="102"/>
      <c r="F957" s="101"/>
      <c r="G957" s="101"/>
      <c r="H957" s="101"/>
      <c r="I957" s="101"/>
      <c r="J957" s="106"/>
      <c r="K957" s="106"/>
      <c r="L957" s="106"/>
      <c r="M957" s="106"/>
      <c r="N957" s="106"/>
      <c r="O957" s="106"/>
      <c r="P957" s="10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106"/>
      <c r="AC957" s="6"/>
      <c r="AD957" s="106"/>
      <c r="AE957" s="6"/>
      <c r="AF957" s="106"/>
      <c r="AG957" s="6"/>
      <c r="AH957" s="106"/>
      <c r="AI957" s="107"/>
      <c r="AJ957" s="5"/>
    </row>
    <row r="958" spans="1:36" ht="12" customHeight="1">
      <c r="A958" s="99"/>
      <c r="B958" s="101"/>
      <c r="C958" s="99"/>
      <c r="D958" s="99"/>
      <c r="E958" s="102"/>
      <c r="F958" s="101"/>
      <c r="G958" s="101"/>
      <c r="H958" s="101"/>
      <c r="I958" s="101"/>
      <c r="J958" s="106"/>
      <c r="K958" s="106"/>
      <c r="L958" s="106"/>
      <c r="M958" s="106"/>
      <c r="N958" s="106"/>
      <c r="O958" s="106"/>
      <c r="P958" s="10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106"/>
      <c r="AC958" s="6"/>
      <c r="AD958" s="106"/>
      <c r="AE958" s="6"/>
      <c r="AF958" s="106"/>
      <c r="AG958" s="6"/>
      <c r="AH958" s="106"/>
      <c r="AI958" s="107"/>
      <c r="AJ958" s="5"/>
    </row>
    <row r="959" spans="1:36" ht="12" customHeight="1">
      <c r="A959" s="99"/>
      <c r="B959" s="101"/>
      <c r="C959" s="99"/>
      <c r="D959" s="99"/>
      <c r="E959" s="102"/>
      <c r="F959" s="101"/>
      <c r="G959" s="101"/>
      <c r="H959" s="101"/>
      <c r="I959" s="101"/>
      <c r="J959" s="106"/>
      <c r="K959" s="106"/>
      <c r="L959" s="106"/>
      <c r="M959" s="106"/>
      <c r="N959" s="106"/>
      <c r="O959" s="106"/>
      <c r="P959" s="10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106"/>
      <c r="AC959" s="6"/>
      <c r="AD959" s="106"/>
      <c r="AE959" s="6"/>
      <c r="AF959" s="106"/>
      <c r="AG959" s="6"/>
      <c r="AH959" s="106"/>
      <c r="AI959" s="107"/>
      <c r="AJ959" s="5"/>
    </row>
    <row r="960" spans="1:36" ht="12" customHeight="1">
      <c r="A960" s="99"/>
      <c r="B960" s="101"/>
      <c r="C960" s="99"/>
      <c r="D960" s="99"/>
      <c r="E960" s="102"/>
      <c r="F960" s="101"/>
      <c r="G960" s="101"/>
      <c r="H960" s="101"/>
      <c r="I960" s="101"/>
      <c r="J960" s="106"/>
      <c r="K960" s="106"/>
      <c r="L960" s="106"/>
      <c r="M960" s="106"/>
      <c r="N960" s="106"/>
      <c r="O960" s="106"/>
      <c r="P960" s="10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106"/>
      <c r="AC960" s="6"/>
      <c r="AD960" s="106"/>
      <c r="AE960" s="6"/>
      <c r="AF960" s="106"/>
      <c r="AG960" s="6"/>
      <c r="AH960" s="106"/>
      <c r="AI960" s="107"/>
      <c r="AJ960" s="5"/>
    </row>
    <row r="961" spans="1:36" ht="12" customHeight="1">
      <c r="A961" s="99"/>
      <c r="B961" s="101"/>
      <c r="C961" s="99"/>
      <c r="D961" s="99"/>
      <c r="E961" s="102"/>
      <c r="F961" s="101"/>
      <c r="G961" s="101"/>
      <c r="H961" s="101"/>
      <c r="I961" s="101"/>
      <c r="J961" s="106"/>
      <c r="K961" s="106"/>
      <c r="L961" s="106"/>
      <c r="M961" s="106"/>
      <c r="N961" s="106"/>
      <c r="O961" s="106"/>
      <c r="P961" s="10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106"/>
      <c r="AC961" s="6"/>
      <c r="AD961" s="106"/>
      <c r="AE961" s="6"/>
      <c r="AF961" s="106"/>
      <c r="AG961" s="6"/>
      <c r="AH961" s="106"/>
      <c r="AI961" s="107"/>
      <c r="AJ961" s="5"/>
    </row>
    <row r="962" spans="1:36" ht="12" customHeight="1">
      <c r="A962" s="99"/>
      <c r="B962" s="101"/>
      <c r="C962" s="99"/>
      <c r="D962" s="99"/>
      <c r="E962" s="102"/>
      <c r="F962" s="101"/>
      <c r="G962" s="101"/>
      <c r="H962" s="101"/>
      <c r="I962" s="101"/>
      <c r="J962" s="106"/>
      <c r="K962" s="106"/>
      <c r="L962" s="106"/>
      <c r="M962" s="106"/>
      <c r="N962" s="106"/>
      <c r="O962" s="106"/>
      <c r="P962" s="10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106"/>
      <c r="AC962" s="6"/>
      <c r="AD962" s="106"/>
      <c r="AE962" s="6"/>
      <c r="AF962" s="106"/>
      <c r="AG962" s="6"/>
      <c r="AH962" s="106"/>
      <c r="AI962" s="107"/>
      <c r="AJ962" s="5"/>
    </row>
    <row r="963" spans="1:36" ht="12" customHeight="1">
      <c r="A963" s="99"/>
      <c r="B963" s="101"/>
      <c r="C963" s="99"/>
      <c r="D963" s="99"/>
      <c r="E963" s="102"/>
      <c r="F963" s="101"/>
      <c r="G963" s="101"/>
      <c r="H963" s="101"/>
      <c r="I963" s="101"/>
      <c r="J963" s="106"/>
      <c r="K963" s="106"/>
      <c r="L963" s="106"/>
      <c r="M963" s="106"/>
      <c r="N963" s="106"/>
      <c r="O963" s="106"/>
      <c r="P963" s="10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106"/>
      <c r="AC963" s="6"/>
      <c r="AD963" s="106"/>
      <c r="AE963" s="6"/>
      <c r="AF963" s="106"/>
      <c r="AG963" s="6"/>
      <c r="AH963" s="106"/>
      <c r="AI963" s="107"/>
      <c r="AJ963" s="5"/>
    </row>
    <row r="964" spans="1:36" ht="12" customHeight="1">
      <c r="A964" s="99"/>
      <c r="B964" s="101"/>
      <c r="C964" s="99"/>
      <c r="D964" s="99"/>
      <c r="E964" s="102"/>
      <c r="F964" s="101"/>
      <c r="G964" s="101"/>
      <c r="H964" s="101"/>
      <c r="I964" s="101"/>
      <c r="J964" s="106"/>
      <c r="K964" s="106"/>
      <c r="L964" s="106"/>
      <c r="M964" s="106"/>
      <c r="N964" s="106"/>
      <c r="O964" s="106"/>
      <c r="P964" s="10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106"/>
      <c r="AC964" s="6"/>
      <c r="AD964" s="106"/>
      <c r="AE964" s="6"/>
      <c r="AF964" s="106"/>
      <c r="AG964" s="6"/>
      <c r="AH964" s="106"/>
      <c r="AI964" s="107"/>
      <c r="AJ964" s="5"/>
    </row>
    <row r="965" spans="1:36" ht="12" customHeight="1">
      <c r="A965" s="99"/>
      <c r="B965" s="101"/>
      <c r="C965" s="99"/>
      <c r="D965" s="99"/>
      <c r="E965" s="102"/>
      <c r="F965" s="101"/>
      <c r="G965" s="101"/>
      <c r="H965" s="101"/>
      <c r="I965" s="101"/>
      <c r="J965" s="106"/>
      <c r="K965" s="106"/>
      <c r="L965" s="106"/>
      <c r="M965" s="106"/>
      <c r="N965" s="106"/>
      <c r="O965" s="106"/>
      <c r="P965" s="10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106"/>
      <c r="AC965" s="6"/>
      <c r="AD965" s="106"/>
      <c r="AE965" s="6"/>
      <c r="AF965" s="106"/>
      <c r="AG965" s="6"/>
      <c r="AH965" s="106"/>
      <c r="AI965" s="107"/>
      <c r="AJ965" s="5"/>
    </row>
    <row r="966" spans="1:36" ht="12" customHeight="1">
      <c r="A966" s="99"/>
      <c r="B966" s="101"/>
      <c r="C966" s="99"/>
      <c r="D966" s="99"/>
      <c r="E966" s="102"/>
      <c r="F966" s="101"/>
      <c r="G966" s="101"/>
      <c r="H966" s="101"/>
      <c r="I966" s="101"/>
      <c r="J966" s="106"/>
      <c r="K966" s="106"/>
      <c r="L966" s="106"/>
      <c r="M966" s="106"/>
      <c r="N966" s="106"/>
      <c r="O966" s="106"/>
      <c r="P966" s="10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106"/>
      <c r="AC966" s="6"/>
      <c r="AD966" s="106"/>
      <c r="AE966" s="6"/>
      <c r="AF966" s="106"/>
      <c r="AG966" s="6"/>
      <c r="AH966" s="106"/>
      <c r="AI966" s="107"/>
      <c r="AJ966" s="5"/>
    </row>
    <row r="967" spans="1:36" ht="12" customHeight="1">
      <c r="A967" s="99"/>
      <c r="B967" s="101"/>
      <c r="C967" s="99"/>
      <c r="D967" s="99"/>
      <c r="E967" s="102"/>
      <c r="F967" s="101"/>
      <c r="G967" s="101"/>
      <c r="H967" s="101"/>
      <c r="I967" s="101"/>
      <c r="J967" s="106"/>
      <c r="K967" s="106"/>
      <c r="L967" s="106"/>
      <c r="M967" s="106"/>
      <c r="N967" s="106"/>
      <c r="O967" s="106"/>
      <c r="P967" s="10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106"/>
      <c r="AC967" s="6"/>
      <c r="AD967" s="106"/>
      <c r="AE967" s="6"/>
      <c r="AF967" s="106"/>
      <c r="AG967" s="6"/>
      <c r="AH967" s="106"/>
      <c r="AI967" s="107"/>
      <c r="AJ967" s="5"/>
    </row>
    <row r="968" spans="1:36" ht="12" customHeight="1">
      <c r="A968" s="99"/>
      <c r="B968" s="101"/>
      <c r="C968" s="99"/>
      <c r="D968" s="99"/>
      <c r="E968" s="102"/>
      <c r="F968" s="101"/>
      <c r="G968" s="101"/>
      <c r="H968" s="101"/>
      <c r="I968" s="101"/>
      <c r="J968" s="106"/>
      <c r="K968" s="106"/>
      <c r="L968" s="106"/>
      <c r="M968" s="106"/>
      <c r="N968" s="106"/>
      <c r="O968" s="106"/>
      <c r="P968" s="10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106"/>
      <c r="AC968" s="6"/>
      <c r="AD968" s="106"/>
      <c r="AE968" s="6"/>
      <c r="AF968" s="106"/>
      <c r="AG968" s="6"/>
      <c r="AH968" s="106"/>
      <c r="AI968" s="107"/>
      <c r="AJ968" s="5"/>
    </row>
    <row r="969" spans="1:36" ht="12" customHeight="1">
      <c r="A969" s="99"/>
      <c r="B969" s="101"/>
      <c r="C969" s="99"/>
      <c r="D969" s="99"/>
      <c r="E969" s="102"/>
      <c r="F969" s="101"/>
      <c r="G969" s="101"/>
      <c r="H969" s="101"/>
      <c r="I969" s="101"/>
      <c r="J969" s="106"/>
      <c r="K969" s="106"/>
      <c r="L969" s="106"/>
      <c r="M969" s="106"/>
      <c r="N969" s="106"/>
      <c r="O969" s="106"/>
      <c r="P969" s="10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106"/>
      <c r="AC969" s="6"/>
      <c r="AD969" s="106"/>
      <c r="AE969" s="6"/>
      <c r="AF969" s="106"/>
      <c r="AG969" s="6"/>
      <c r="AH969" s="106"/>
      <c r="AI969" s="107"/>
      <c r="AJ969" s="5"/>
    </row>
    <row r="970" spans="1:36" ht="12" customHeight="1">
      <c r="A970" s="99"/>
      <c r="B970" s="101"/>
      <c r="C970" s="99"/>
      <c r="D970" s="99"/>
      <c r="E970" s="102"/>
      <c r="F970" s="101"/>
      <c r="G970" s="101"/>
      <c r="H970" s="101"/>
      <c r="I970" s="101"/>
      <c r="J970" s="106"/>
      <c r="K970" s="106"/>
      <c r="L970" s="106"/>
      <c r="M970" s="106"/>
      <c r="N970" s="106"/>
      <c r="O970" s="106"/>
      <c r="P970" s="10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106"/>
      <c r="AC970" s="6"/>
      <c r="AD970" s="106"/>
      <c r="AE970" s="6"/>
      <c r="AF970" s="106"/>
      <c r="AG970" s="6"/>
      <c r="AH970" s="106"/>
      <c r="AI970" s="107"/>
      <c r="AJ970" s="5"/>
    </row>
    <row r="971" spans="1:36" ht="12" customHeight="1">
      <c r="A971" s="99"/>
      <c r="B971" s="101"/>
      <c r="C971" s="99"/>
      <c r="D971" s="99"/>
      <c r="E971" s="102"/>
      <c r="F971" s="101"/>
      <c r="G971" s="101"/>
      <c r="H971" s="101"/>
      <c r="I971" s="101"/>
      <c r="J971" s="106"/>
      <c r="K971" s="106"/>
      <c r="L971" s="106"/>
      <c r="M971" s="106"/>
      <c r="N971" s="106"/>
      <c r="O971" s="106"/>
      <c r="P971" s="10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106"/>
      <c r="AC971" s="6"/>
      <c r="AD971" s="106"/>
      <c r="AE971" s="6"/>
      <c r="AF971" s="106"/>
      <c r="AG971" s="6"/>
      <c r="AH971" s="106"/>
      <c r="AI971" s="107"/>
      <c r="AJ971" s="5"/>
    </row>
    <row r="972" spans="1:36" ht="12" customHeight="1">
      <c r="A972" s="99"/>
      <c r="B972" s="101"/>
      <c r="C972" s="99"/>
      <c r="D972" s="99"/>
      <c r="E972" s="102"/>
      <c r="F972" s="101"/>
      <c r="G972" s="101"/>
      <c r="H972" s="101"/>
      <c r="I972" s="101"/>
      <c r="J972" s="106"/>
      <c r="K972" s="106"/>
      <c r="L972" s="106"/>
      <c r="M972" s="106"/>
      <c r="N972" s="106"/>
      <c r="O972" s="106"/>
      <c r="P972" s="10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106"/>
      <c r="AC972" s="6"/>
      <c r="AD972" s="106"/>
      <c r="AE972" s="6"/>
      <c r="AF972" s="106"/>
      <c r="AG972" s="6"/>
      <c r="AH972" s="106"/>
      <c r="AI972" s="107"/>
      <c r="AJ972" s="5"/>
    </row>
    <row r="973" spans="1:36" ht="12" customHeight="1">
      <c r="A973" s="99"/>
      <c r="B973" s="101"/>
      <c r="C973" s="99"/>
      <c r="D973" s="99"/>
      <c r="E973" s="102"/>
      <c r="F973" s="101"/>
      <c r="G973" s="101"/>
      <c r="H973" s="101"/>
      <c r="I973" s="101"/>
      <c r="J973" s="106"/>
      <c r="K973" s="106"/>
      <c r="L973" s="106"/>
      <c r="M973" s="106"/>
      <c r="N973" s="106"/>
      <c r="O973" s="106"/>
      <c r="P973" s="10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106"/>
      <c r="AC973" s="6"/>
      <c r="AD973" s="106"/>
      <c r="AE973" s="6"/>
      <c r="AF973" s="106"/>
      <c r="AG973" s="6"/>
      <c r="AH973" s="106"/>
      <c r="AI973" s="107"/>
      <c r="AJ973" s="5"/>
    </row>
    <row r="974" spans="1:36" ht="12" customHeight="1">
      <c r="A974" s="99"/>
      <c r="B974" s="101"/>
      <c r="C974" s="99"/>
      <c r="D974" s="99"/>
      <c r="E974" s="102"/>
      <c r="F974" s="101"/>
      <c r="G974" s="101"/>
      <c r="H974" s="101"/>
      <c r="I974" s="101"/>
      <c r="J974" s="106"/>
      <c r="K974" s="106"/>
      <c r="L974" s="106"/>
      <c r="M974" s="106"/>
      <c r="N974" s="106"/>
      <c r="O974" s="106"/>
      <c r="P974" s="10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106"/>
      <c r="AC974" s="6"/>
      <c r="AD974" s="106"/>
      <c r="AE974" s="6"/>
      <c r="AF974" s="106"/>
      <c r="AG974" s="6"/>
      <c r="AH974" s="106"/>
      <c r="AI974" s="107"/>
      <c r="AJ974" s="5"/>
    </row>
    <row r="975" spans="1:36" ht="12" customHeight="1">
      <c r="A975" s="99"/>
      <c r="B975" s="101"/>
      <c r="C975" s="99"/>
      <c r="D975" s="99"/>
      <c r="E975" s="102"/>
      <c r="F975" s="101"/>
      <c r="G975" s="101"/>
      <c r="H975" s="101"/>
      <c r="I975" s="101"/>
      <c r="J975" s="106"/>
      <c r="K975" s="106"/>
      <c r="L975" s="106"/>
      <c r="M975" s="106"/>
      <c r="N975" s="106"/>
      <c r="O975" s="106"/>
      <c r="P975" s="10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106"/>
      <c r="AC975" s="6"/>
      <c r="AD975" s="106"/>
      <c r="AE975" s="6"/>
      <c r="AF975" s="106"/>
      <c r="AG975" s="6"/>
      <c r="AH975" s="106"/>
      <c r="AI975" s="107"/>
      <c r="AJ975" s="5"/>
    </row>
    <row r="976" spans="1:36" ht="12" customHeight="1">
      <c r="A976" s="99"/>
      <c r="B976" s="101"/>
      <c r="C976" s="99"/>
      <c r="D976" s="99"/>
      <c r="E976" s="102"/>
      <c r="F976" s="101"/>
      <c r="G976" s="101"/>
      <c r="H976" s="101"/>
      <c r="I976" s="101"/>
      <c r="J976" s="106"/>
      <c r="K976" s="106"/>
      <c r="L976" s="106"/>
      <c r="M976" s="106"/>
      <c r="N976" s="106"/>
      <c r="O976" s="106"/>
      <c r="P976" s="10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106"/>
      <c r="AC976" s="6"/>
      <c r="AD976" s="106"/>
      <c r="AE976" s="6"/>
      <c r="AF976" s="106"/>
      <c r="AG976" s="6"/>
      <c r="AH976" s="106"/>
      <c r="AI976" s="107"/>
      <c r="AJ976" s="5"/>
    </row>
    <row r="977" spans="1:36" ht="12" customHeight="1">
      <c r="A977" s="99"/>
      <c r="B977" s="101"/>
      <c r="C977" s="99"/>
      <c r="D977" s="99"/>
      <c r="E977" s="102"/>
      <c r="F977" s="101"/>
      <c r="G977" s="101"/>
      <c r="H977" s="101"/>
      <c r="I977" s="101"/>
      <c r="J977" s="106"/>
      <c r="K977" s="106"/>
      <c r="L977" s="106"/>
      <c r="M977" s="106"/>
      <c r="N977" s="106"/>
      <c r="O977" s="106"/>
      <c r="P977" s="10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106"/>
      <c r="AC977" s="6"/>
      <c r="AD977" s="106"/>
      <c r="AE977" s="6"/>
      <c r="AF977" s="106"/>
      <c r="AG977" s="6"/>
      <c r="AH977" s="106"/>
      <c r="AI977" s="107"/>
      <c r="AJ977" s="5"/>
    </row>
    <row r="978" spans="1:36" ht="12" customHeight="1">
      <c r="A978" s="99"/>
      <c r="B978" s="101"/>
      <c r="C978" s="99"/>
      <c r="D978" s="99"/>
      <c r="E978" s="102"/>
      <c r="F978" s="101"/>
      <c r="G978" s="101"/>
      <c r="H978" s="101"/>
      <c r="I978" s="101"/>
      <c r="J978" s="106"/>
      <c r="K978" s="106"/>
      <c r="L978" s="106"/>
      <c r="M978" s="106"/>
      <c r="N978" s="106"/>
      <c r="O978" s="106"/>
      <c r="P978" s="10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106"/>
      <c r="AC978" s="6"/>
      <c r="AD978" s="106"/>
      <c r="AE978" s="6"/>
      <c r="AF978" s="106"/>
      <c r="AG978" s="6"/>
      <c r="AH978" s="106"/>
      <c r="AI978" s="107"/>
      <c r="AJ978" s="5"/>
    </row>
    <row r="979" spans="1:36" ht="12" customHeight="1">
      <c r="A979" s="99"/>
      <c r="B979" s="101"/>
      <c r="C979" s="99"/>
      <c r="D979" s="99"/>
      <c r="E979" s="102"/>
      <c r="F979" s="101"/>
      <c r="G979" s="101"/>
      <c r="H979" s="101"/>
      <c r="I979" s="101"/>
      <c r="J979" s="106"/>
      <c r="K979" s="106"/>
      <c r="L979" s="106"/>
      <c r="M979" s="106"/>
      <c r="N979" s="106"/>
      <c r="O979" s="106"/>
      <c r="P979" s="10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106"/>
      <c r="AC979" s="6"/>
      <c r="AD979" s="106"/>
      <c r="AE979" s="6"/>
      <c r="AF979" s="106"/>
      <c r="AG979" s="6"/>
      <c r="AH979" s="106"/>
      <c r="AI979" s="107"/>
      <c r="AJ979" s="5"/>
    </row>
    <row r="980" spans="1:36" ht="12" customHeight="1">
      <c r="A980" s="99"/>
      <c r="B980" s="101"/>
      <c r="C980" s="99"/>
      <c r="D980" s="99"/>
      <c r="E980" s="102"/>
      <c r="F980" s="101"/>
      <c r="G980" s="101"/>
      <c r="H980" s="101"/>
      <c r="I980" s="101"/>
      <c r="J980" s="106"/>
      <c r="K980" s="106"/>
      <c r="L980" s="106"/>
      <c r="M980" s="106"/>
      <c r="N980" s="106"/>
      <c r="O980" s="106"/>
      <c r="P980" s="10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106"/>
      <c r="AC980" s="6"/>
      <c r="AD980" s="106"/>
      <c r="AE980" s="6"/>
      <c r="AF980" s="106"/>
      <c r="AG980" s="6"/>
      <c r="AH980" s="106"/>
      <c r="AI980" s="107"/>
      <c r="AJ980" s="5"/>
    </row>
    <row r="981" spans="1:36" ht="12" customHeight="1">
      <c r="A981" s="99"/>
      <c r="B981" s="101"/>
      <c r="C981" s="99"/>
      <c r="D981" s="99"/>
      <c r="E981" s="102"/>
      <c r="F981" s="101"/>
      <c r="G981" s="101"/>
      <c r="H981" s="101"/>
      <c r="I981" s="101"/>
      <c r="J981" s="106"/>
      <c r="K981" s="106"/>
      <c r="L981" s="106"/>
      <c r="M981" s="106"/>
      <c r="N981" s="106"/>
      <c r="O981" s="106"/>
      <c r="P981" s="10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106"/>
      <c r="AC981" s="6"/>
      <c r="AD981" s="106"/>
      <c r="AE981" s="6"/>
      <c r="AF981" s="106"/>
      <c r="AG981" s="6"/>
      <c r="AH981" s="106"/>
      <c r="AI981" s="107"/>
      <c r="AJ981" s="5"/>
    </row>
    <row r="982" spans="1:36" ht="12" customHeight="1">
      <c r="A982" s="99"/>
      <c r="B982" s="101"/>
      <c r="C982" s="99"/>
      <c r="D982" s="99"/>
      <c r="E982" s="102"/>
      <c r="F982" s="101"/>
      <c r="G982" s="101"/>
      <c r="H982" s="101"/>
      <c r="I982" s="101"/>
      <c r="J982" s="106"/>
      <c r="K982" s="106"/>
      <c r="L982" s="106"/>
      <c r="M982" s="106"/>
      <c r="N982" s="106"/>
      <c r="O982" s="106"/>
      <c r="P982" s="10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106"/>
      <c r="AC982" s="6"/>
      <c r="AD982" s="106"/>
      <c r="AE982" s="6"/>
      <c r="AF982" s="106"/>
      <c r="AG982" s="6"/>
      <c r="AH982" s="106"/>
      <c r="AI982" s="107"/>
      <c r="AJ982" s="5"/>
    </row>
    <row r="983" spans="1:36" ht="12" customHeight="1">
      <c r="A983" s="99"/>
      <c r="B983" s="101"/>
      <c r="C983" s="99"/>
      <c r="D983" s="99"/>
      <c r="E983" s="102"/>
      <c r="F983" s="101"/>
      <c r="G983" s="101"/>
      <c r="H983" s="101"/>
      <c r="I983" s="101"/>
      <c r="J983" s="106"/>
      <c r="K983" s="106"/>
      <c r="L983" s="106"/>
      <c r="M983" s="106"/>
      <c r="N983" s="106"/>
      <c r="O983" s="106"/>
      <c r="P983" s="10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106"/>
      <c r="AC983" s="6"/>
      <c r="AD983" s="106"/>
      <c r="AE983" s="6"/>
      <c r="AF983" s="106"/>
      <c r="AG983" s="6"/>
      <c r="AH983" s="106"/>
      <c r="AI983" s="107"/>
      <c r="AJ983" s="5"/>
    </row>
    <row r="984" spans="1:36" ht="12" customHeight="1">
      <c r="A984" s="99"/>
      <c r="B984" s="101"/>
      <c r="C984" s="99"/>
      <c r="D984" s="99"/>
      <c r="E984" s="102"/>
      <c r="F984" s="101"/>
      <c r="G984" s="101"/>
      <c r="H984" s="101"/>
      <c r="I984" s="101"/>
      <c r="J984" s="106"/>
      <c r="K984" s="106"/>
      <c r="L984" s="106"/>
      <c r="M984" s="106"/>
      <c r="N984" s="106"/>
      <c r="O984" s="106"/>
      <c r="P984" s="10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106"/>
      <c r="AC984" s="6"/>
      <c r="AD984" s="106"/>
      <c r="AE984" s="6"/>
      <c r="AF984" s="106"/>
      <c r="AG984" s="6"/>
      <c r="AH984" s="106"/>
      <c r="AI984" s="107"/>
      <c r="AJ984" s="5"/>
    </row>
    <row r="985" spans="1:36" ht="12" customHeight="1">
      <c r="A985" s="99"/>
      <c r="B985" s="101"/>
      <c r="C985" s="99"/>
      <c r="D985" s="99"/>
      <c r="E985" s="102"/>
      <c r="F985" s="101"/>
      <c r="G985" s="101"/>
      <c r="H985" s="101"/>
      <c r="I985" s="101"/>
      <c r="J985" s="106"/>
      <c r="K985" s="106"/>
      <c r="L985" s="106"/>
      <c r="M985" s="106"/>
      <c r="N985" s="106"/>
      <c r="O985" s="106"/>
      <c r="P985" s="10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106"/>
      <c r="AC985" s="6"/>
      <c r="AD985" s="106"/>
      <c r="AE985" s="6"/>
      <c r="AF985" s="106"/>
      <c r="AG985" s="6"/>
      <c r="AH985" s="106"/>
      <c r="AI985" s="107"/>
      <c r="AJ985" s="5"/>
    </row>
    <row r="986" spans="1:36" ht="12" customHeight="1">
      <c r="A986" s="99"/>
      <c r="B986" s="101"/>
      <c r="C986" s="99"/>
      <c r="D986" s="99"/>
      <c r="E986" s="102"/>
      <c r="F986" s="101"/>
      <c r="G986" s="101"/>
      <c r="H986" s="101"/>
      <c r="I986" s="101"/>
      <c r="J986" s="106"/>
      <c r="K986" s="106"/>
      <c r="L986" s="106"/>
      <c r="M986" s="106"/>
      <c r="N986" s="106"/>
      <c r="O986" s="106"/>
      <c r="P986" s="10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106"/>
      <c r="AC986" s="6"/>
      <c r="AD986" s="106"/>
      <c r="AE986" s="6"/>
      <c r="AF986" s="106"/>
      <c r="AG986" s="6"/>
      <c r="AH986" s="106"/>
      <c r="AI986" s="107"/>
      <c r="AJ986" s="5"/>
    </row>
    <row r="987" spans="1:36" ht="12" customHeight="1">
      <c r="A987" s="99"/>
      <c r="B987" s="101"/>
      <c r="C987" s="99"/>
      <c r="D987" s="99"/>
      <c r="E987" s="102"/>
      <c r="F987" s="101"/>
      <c r="G987" s="101"/>
      <c r="H987" s="101"/>
      <c r="I987" s="101"/>
      <c r="J987" s="106"/>
      <c r="K987" s="106"/>
      <c r="L987" s="106"/>
      <c r="M987" s="106"/>
      <c r="N987" s="106"/>
      <c r="O987" s="106"/>
      <c r="P987" s="10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106"/>
      <c r="AC987" s="6"/>
      <c r="AD987" s="106"/>
      <c r="AE987" s="6"/>
      <c r="AF987" s="106"/>
      <c r="AG987" s="6"/>
      <c r="AH987" s="106"/>
      <c r="AI987" s="107"/>
      <c r="AJ987" s="5"/>
    </row>
    <row r="988" spans="1:36" ht="12" customHeight="1">
      <c r="A988" s="99"/>
      <c r="B988" s="101"/>
      <c r="C988" s="99"/>
      <c r="D988" s="99"/>
      <c r="E988" s="102"/>
      <c r="F988" s="101"/>
      <c r="G988" s="101"/>
      <c r="H988" s="101"/>
      <c r="I988" s="101"/>
      <c r="J988" s="106"/>
      <c r="K988" s="106"/>
      <c r="L988" s="106"/>
      <c r="M988" s="106"/>
      <c r="N988" s="106"/>
      <c r="O988" s="106"/>
      <c r="P988" s="10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106"/>
      <c r="AC988" s="6"/>
      <c r="AD988" s="106"/>
      <c r="AE988" s="6"/>
      <c r="AF988" s="106"/>
      <c r="AG988" s="6"/>
      <c r="AH988" s="106"/>
      <c r="AI988" s="107"/>
      <c r="AJ988" s="5"/>
    </row>
    <row r="989" spans="1:36" ht="12" customHeight="1">
      <c r="A989" s="99"/>
      <c r="B989" s="101"/>
      <c r="C989" s="99"/>
      <c r="D989" s="99"/>
      <c r="E989" s="102"/>
      <c r="F989" s="101"/>
      <c r="G989" s="101"/>
      <c r="H989" s="101"/>
      <c r="I989" s="101"/>
      <c r="J989" s="106"/>
      <c r="K989" s="106"/>
      <c r="L989" s="106"/>
      <c r="M989" s="106"/>
      <c r="N989" s="106"/>
      <c r="O989" s="106"/>
      <c r="P989" s="10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106"/>
      <c r="AC989" s="6"/>
      <c r="AD989" s="106"/>
      <c r="AE989" s="6"/>
      <c r="AF989" s="106"/>
      <c r="AG989" s="6"/>
      <c r="AH989" s="106"/>
      <c r="AI989" s="107"/>
      <c r="AJ989" s="5"/>
    </row>
    <row r="990" spans="1:36" ht="12" customHeight="1">
      <c r="A990" s="99"/>
      <c r="B990" s="101"/>
      <c r="C990" s="99"/>
      <c r="D990" s="99"/>
      <c r="E990" s="102"/>
      <c r="F990" s="101"/>
      <c r="G990" s="101"/>
      <c r="H990" s="101"/>
      <c r="I990" s="101"/>
      <c r="J990" s="106"/>
      <c r="K990" s="106"/>
      <c r="L990" s="106"/>
      <c r="M990" s="106"/>
      <c r="N990" s="106"/>
      <c r="O990" s="106"/>
      <c r="P990" s="10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106"/>
      <c r="AC990" s="6"/>
      <c r="AD990" s="106"/>
      <c r="AE990" s="6"/>
      <c r="AF990" s="106"/>
      <c r="AG990" s="6"/>
      <c r="AH990" s="106"/>
      <c r="AI990" s="107"/>
      <c r="AJ990" s="5"/>
    </row>
    <row r="991" spans="1:36" ht="12" customHeight="1">
      <c r="A991" s="99"/>
      <c r="B991" s="101"/>
      <c r="C991" s="99"/>
      <c r="D991" s="99"/>
      <c r="E991" s="102"/>
      <c r="F991" s="101"/>
      <c r="G991" s="101"/>
      <c r="H991" s="101"/>
      <c r="I991" s="101"/>
      <c r="J991" s="106"/>
      <c r="K991" s="106"/>
      <c r="L991" s="106"/>
      <c r="M991" s="106"/>
      <c r="N991" s="106"/>
      <c r="O991" s="106"/>
      <c r="P991" s="10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106"/>
      <c r="AC991" s="6"/>
      <c r="AD991" s="106"/>
      <c r="AE991" s="6"/>
      <c r="AF991" s="106"/>
      <c r="AG991" s="6"/>
      <c r="AH991" s="106"/>
      <c r="AI991" s="107"/>
      <c r="AJ991" s="5"/>
    </row>
    <row r="992" spans="1:36" ht="12" customHeight="1">
      <c r="A992" s="99"/>
      <c r="B992" s="101"/>
      <c r="C992" s="99"/>
      <c r="D992" s="99"/>
      <c r="E992" s="102"/>
      <c r="F992" s="101"/>
      <c r="G992" s="101"/>
      <c r="H992" s="101"/>
      <c r="I992" s="101"/>
      <c r="J992" s="106"/>
      <c r="K992" s="106"/>
      <c r="L992" s="106"/>
      <c r="M992" s="106"/>
      <c r="N992" s="106"/>
      <c r="O992" s="106"/>
      <c r="P992" s="10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106"/>
      <c r="AC992" s="6"/>
      <c r="AD992" s="106"/>
      <c r="AE992" s="6"/>
      <c r="AF992" s="106"/>
      <c r="AG992" s="6"/>
      <c r="AH992" s="106"/>
      <c r="AI992" s="107"/>
      <c r="AJ992" s="5"/>
    </row>
    <row r="993" spans="1:36" ht="12" customHeight="1">
      <c r="A993" s="99"/>
      <c r="B993" s="101"/>
      <c r="C993" s="99"/>
      <c r="D993" s="99"/>
      <c r="E993" s="102"/>
      <c r="F993" s="101"/>
      <c r="G993" s="101"/>
      <c r="H993" s="101"/>
      <c r="I993" s="101"/>
      <c r="J993" s="106"/>
      <c r="K993" s="106"/>
      <c r="L993" s="106"/>
      <c r="M993" s="106"/>
      <c r="N993" s="106"/>
      <c r="O993" s="106"/>
      <c r="P993" s="10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106"/>
      <c r="AC993" s="6"/>
      <c r="AD993" s="106"/>
      <c r="AE993" s="6"/>
      <c r="AF993" s="106"/>
      <c r="AG993" s="6"/>
      <c r="AH993" s="106"/>
      <c r="AI993" s="107"/>
      <c r="AJ993" s="5"/>
    </row>
    <row r="994" spans="1:36" ht="12" customHeight="1">
      <c r="A994" s="99"/>
      <c r="B994" s="101"/>
      <c r="C994" s="99"/>
      <c r="D994" s="99"/>
      <c r="E994" s="102"/>
      <c r="F994" s="101"/>
      <c r="G994" s="101"/>
      <c r="H994" s="101"/>
      <c r="I994" s="101"/>
      <c r="J994" s="106"/>
      <c r="K994" s="106"/>
      <c r="L994" s="106"/>
      <c r="M994" s="106"/>
      <c r="N994" s="106"/>
      <c r="O994" s="106"/>
      <c r="P994" s="10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106"/>
      <c r="AC994" s="6"/>
      <c r="AD994" s="106"/>
      <c r="AE994" s="6"/>
      <c r="AF994" s="106"/>
      <c r="AG994" s="6"/>
      <c r="AH994" s="106"/>
      <c r="AI994" s="107"/>
      <c r="AJ994" s="5"/>
    </row>
    <row r="995" spans="1:36" ht="12" customHeight="1">
      <c r="A995" s="99"/>
      <c r="B995" s="101"/>
      <c r="C995" s="99"/>
      <c r="D995" s="99"/>
      <c r="E995" s="102"/>
      <c r="F995" s="101"/>
      <c r="G995" s="101"/>
      <c r="H995" s="101"/>
      <c r="I995" s="101"/>
      <c r="J995" s="106"/>
      <c r="K995" s="106"/>
      <c r="L995" s="106"/>
      <c r="M995" s="106"/>
      <c r="N995" s="106"/>
      <c r="O995" s="106"/>
      <c r="P995" s="10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106"/>
      <c r="AC995" s="6"/>
      <c r="AD995" s="106"/>
      <c r="AE995" s="6"/>
      <c r="AF995" s="106"/>
      <c r="AG995" s="6"/>
      <c r="AH995" s="106"/>
      <c r="AI995" s="107"/>
      <c r="AJ995" s="5"/>
    </row>
    <row r="996" spans="1:36" ht="12" customHeight="1">
      <c r="A996" s="99"/>
      <c r="B996" s="101"/>
      <c r="C996" s="99"/>
      <c r="D996" s="99"/>
      <c r="E996" s="102"/>
      <c r="F996" s="101"/>
      <c r="G996" s="101"/>
      <c r="H996" s="101"/>
      <c r="I996" s="101"/>
      <c r="J996" s="106"/>
      <c r="K996" s="106"/>
      <c r="L996" s="106"/>
      <c r="M996" s="106"/>
      <c r="N996" s="106"/>
      <c r="O996" s="106"/>
      <c r="P996" s="10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106"/>
      <c r="AC996" s="6"/>
      <c r="AD996" s="106"/>
      <c r="AE996" s="6"/>
      <c r="AF996" s="106"/>
      <c r="AG996" s="6"/>
      <c r="AH996" s="106"/>
      <c r="AI996" s="107"/>
      <c r="AJ996" s="5"/>
    </row>
    <row r="997" spans="1:36" ht="12" customHeight="1">
      <c r="A997" s="99"/>
      <c r="B997" s="101"/>
      <c r="C997" s="99"/>
      <c r="D997" s="99"/>
      <c r="E997" s="102"/>
      <c r="F997" s="101"/>
      <c r="G997" s="101"/>
      <c r="H997" s="101"/>
      <c r="I997" s="101"/>
      <c r="J997" s="106"/>
      <c r="K997" s="106"/>
      <c r="L997" s="106"/>
      <c r="M997" s="106"/>
      <c r="N997" s="106"/>
      <c r="O997" s="106"/>
      <c r="P997" s="10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106"/>
      <c r="AC997" s="6"/>
      <c r="AD997" s="106"/>
      <c r="AE997" s="6"/>
      <c r="AF997" s="106"/>
      <c r="AG997" s="6"/>
      <c r="AH997" s="106"/>
      <c r="AI997" s="107"/>
      <c r="AJ997" s="5"/>
    </row>
    <row r="998" spans="1:36" ht="12" customHeight="1">
      <c r="A998" s="99"/>
      <c r="B998" s="101"/>
      <c r="C998" s="99"/>
      <c r="D998" s="99"/>
      <c r="E998" s="102"/>
      <c r="F998" s="101"/>
      <c r="G998" s="101"/>
      <c r="H998" s="101"/>
      <c r="I998" s="101"/>
      <c r="J998" s="106"/>
      <c r="K998" s="106"/>
      <c r="L998" s="106"/>
      <c r="M998" s="106"/>
      <c r="N998" s="106"/>
      <c r="O998" s="106"/>
      <c r="P998" s="10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106"/>
      <c r="AC998" s="6"/>
      <c r="AD998" s="106"/>
      <c r="AE998" s="6"/>
      <c r="AF998" s="106"/>
      <c r="AG998" s="6"/>
      <c r="AH998" s="106"/>
      <c r="AI998" s="107"/>
      <c r="AJ998" s="5"/>
    </row>
    <row r="999" spans="1:36" ht="12" customHeight="1">
      <c r="A999" s="99"/>
      <c r="B999" s="101"/>
      <c r="C999" s="99"/>
      <c r="D999" s="99"/>
      <c r="E999" s="102"/>
      <c r="F999" s="101"/>
      <c r="G999" s="101"/>
      <c r="H999" s="101"/>
      <c r="I999" s="101"/>
      <c r="J999" s="106"/>
      <c r="K999" s="106"/>
      <c r="L999" s="106"/>
      <c r="M999" s="106"/>
      <c r="N999" s="106"/>
      <c r="O999" s="106"/>
      <c r="P999" s="10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106"/>
      <c r="AC999" s="6"/>
      <c r="AD999" s="106"/>
      <c r="AE999" s="6"/>
      <c r="AF999" s="106"/>
      <c r="AG999" s="6"/>
      <c r="AH999" s="106"/>
      <c r="AI999" s="107"/>
      <c r="AJ999" s="5"/>
    </row>
    <row r="1000" spans="1:36" ht="12" customHeight="1">
      <c r="A1000" s="99"/>
      <c r="B1000" s="101"/>
      <c r="C1000" s="99"/>
      <c r="D1000" s="99"/>
      <c r="E1000" s="102"/>
      <c r="F1000" s="101"/>
      <c r="G1000" s="101"/>
      <c r="H1000" s="101"/>
      <c r="I1000" s="101"/>
      <c r="J1000" s="106"/>
      <c r="K1000" s="106"/>
      <c r="L1000" s="106"/>
      <c r="M1000" s="106"/>
      <c r="N1000" s="106"/>
      <c r="O1000" s="106"/>
      <c r="P1000" s="10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106"/>
      <c r="AC1000" s="6"/>
      <c r="AD1000" s="106"/>
      <c r="AE1000" s="6"/>
      <c r="AF1000" s="106"/>
      <c r="AG1000" s="6"/>
      <c r="AH1000" s="106"/>
      <c r="AI1000" s="107"/>
      <c r="AJ1000" s="5"/>
    </row>
    <row r="1001" spans="1:36" ht="12" customHeight="1">
      <c r="A1001" s="99"/>
      <c r="B1001" s="101"/>
      <c r="C1001" s="99"/>
      <c r="D1001" s="99"/>
      <c r="E1001" s="102"/>
      <c r="F1001" s="101"/>
      <c r="G1001" s="101"/>
      <c r="H1001" s="101"/>
      <c r="I1001" s="101"/>
      <c r="J1001" s="106"/>
      <c r="K1001" s="106"/>
      <c r="L1001" s="106"/>
      <c r="M1001" s="106"/>
      <c r="N1001" s="106"/>
      <c r="O1001" s="106"/>
      <c r="P1001" s="10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106"/>
      <c r="AC1001" s="6"/>
      <c r="AD1001" s="106"/>
      <c r="AE1001" s="6"/>
      <c r="AF1001" s="106"/>
      <c r="AG1001" s="6"/>
      <c r="AH1001" s="106"/>
      <c r="AI1001" s="107"/>
      <c r="AJ1001" s="5"/>
    </row>
    <row r="1002" spans="1:36" ht="12" customHeight="1">
      <c r="A1002" s="99"/>
      <c r="B1002" s="101"/>
      <c r="C1002" s="99"/>
      <c r="D1002" s="99"/>
      <c r="E1002" s="102"/>
      <c r="F1002" s="101"/>
      <c r="G1002" s="101"/>
      <c r="H1002" s="101"/>
      <c r="I1002" s="101"/>
      <c r="J1002" s="106"/>
      <c r="K1002" s="106"/>
      <c r="L1002" s="106"/>
      <c r="M1002" s="106"/>
      <c r="N1002" s="106"/>
      <c r="O1002" s="106"/>
      <c r="P1002" s="10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106"/>
      <c r="AC1002" s="6"/>
      <c r="AD1002" s="106"/>
      <c r="AE1002" s="6"/>
      <c r="AF1002" s="106"/>
      <c r="AG1002" s="6"/>
      <c r="AH1002" s="106"/>
      <c r="AI1002" s="107"/>
      <c r="AJ1002" s="5"/>
    </row>
    <row r="1003" spans="1:36" ht="12" customHeight="1">
      <c r="A1003" s="99"/>
      <c r="B1003" s="101"/>
      <c r="C1003" s="99"/>
      <c r="D1003" s="99"/>
      <c r="E1003" s="102"/>
      <c r="F1003" s="101"/>
      <c r="G1003" s="101"/>
      <c r="H1003" s="101"/>
      <c r="I1003" s="101"/>
      <c r="J1003" s="106"/>
      <c r="K1003" s="106"/>
      <c r="L1003" s="106"/>
      <c r="M1003" s="106"/>
      <c r="N1003" s="106"/>
      <c r="O1003" s="106"/>
      <c r="P1003" s="10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106"/>
      <c r="AC1003" s="6"/>
      <c r="AD1003" s="106"/>
      <c r="AE1003" s="6"/>
      <c r="AF1003" s="106"/>
      <c r="AG1003" s="6"/>
      <c r="AH1003" s="106"/>
      <c r="AI1003" s="107"/>
      <c r="AJ1003" s="5"/>
    </row>
    <row r="1004" spans="1:36" ht="12" customHeight="1">
      <c r="A1004" s="99"/>
      <c r="B1004" s="101"/>
      <c r="C1004" s="99"/>
      <c r="D1004" s="99"/>
      <c r="E1004" s="102"/>
      <c r="F1004" s="101"/>
      <c r="G1004" s="101"/>
      <c r="H1004" s="101"/>
      <c r="I1004" s="101"/>
      <c r="J1004" s="106"/>
      <c r="K1004" s="106"/>
      <c r="L1004" s="106"/>
      <c r="M1004" s="106"/>
      <c r="N1004" s="106"/>
      <c r="O1004" s="106"/>
      <c r="P1004" s="10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106"/>
      <c r="AC1004" s="6"/>
      <c r="AD1004" s="106"/>
      <c r="AE1004" s="6"/>
      <c r="AF1004" s="106"/>
      <c r="AG1004" s="6"/>
      <c r="AH1004" s="106"/>
      <c r="AI1004" s="107"/>
      <c r="AJ1004" s="5"/>
    </row>
    <row r="1005" spans="1:36" ht="12" customHeight="1">
      <c r="A1005" s="99"/>
      <c r="B1005" s="101"/>
      <c r="C1005" s="99"/>
      <c r="D1005" s="99"/>
      <c r="E1005" s="102"/>
      <c r="F1005" s="101"/>
      <c r="G1005" s="101"/>
      <c r="H1005" s="101"/>
      <c r="I1005" s="101"/>
      <c r="J1005" s="106"/>
      <c r="K1005" s="106"/>
      <c r="L1005" s="106"/>
      <c r="M1005" s="106"/>
      <c r="N1005" s="106"/>
      <c r="O1005" s="106"/>
      <c r="P1005" s="10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106"/>
      <c r="AC1005" s="6"/>
      <c r="AD1005" s="106"/>
      <c r="AE1005" s="6"/>
      <c r="AF1005" s="106"/>
      <c r="AG1005" s="6"/>
      <c r="AH1005" s="106"/>
      <c r="AI1005" s="107"/>
      <c r="AJ1005" s="5"/>
    </row>
    <row r="1006" spans="1:36" ht="12" customHeight="1">
      <c r="A1006" s="99"/>
      <c r="B1006" s="101"/>
      <c r="C1006" s="99"/>
      <c r="D1006" s="99"/>
      <c r="E1006" s="102"/>
      <c r="F1006" s="101"/>
      <c r="G1006" s="101"/>
      <c r="H1006" s="101"/>
      <c r="I1006" s="101"/>
      <c r="J1006" s="106"/>
      <c r="K1006" s="106"/>
      <c r="L1006" s="106"/>
      <c r="M1006" s="106"/>
      <c r="N1006" s="106"/>
      <c r="O1006" s="106"/>
      <c r="P1006" s="10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106"/>
      <c r="AC1006" s="6"/>
      <c r="AD1006" s="106"/>
      <c r="AE1006" s="6"/>
      <c r="AF1006" s="106"/>
      <c r="AG1006" s="6"/>
      <c r="AH1006" s="106"/>
      <c r="AI1006" s="107"/>
      <c r="AJ1006" s="5"/>
    </row>
    <row r="1007" spans="1:36" ht="12" customHeight="1">
      <c r="A1007" s="99"/>
      <c r="B1007" s="101"/>
      <c r="C1007" s="99"/>
      <c r="D1007" s="99"/>
      <c r="E1007" s="102"/>
      <c r="F1007" s="101"/>
      <c r="G1007" s="101"/>
      <c r="H1007" s="101"/>
      <c r="I1007" s="101"/>
      <c r="J1007" s="106"/>
      <c r="K1007" s="106"/>
      <c r="L1007" s="106"/>
      <c r="M1007" s="106"/>
      <c r="N1007" s="106"/>
      <c r="O1007" s="106"/>
      <c r="P1007" s="10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106"/>
      <c r="AC1007" s="6"/>
      <c r="AD1007" s="106"/>
      <c r="AE1007" s="6"/>
      <c r="AF1007" s="106"/>
      <c r="AG1007" s="6"/>
      <c r="AH1007" s="106"/>
      <c r="AI1007" s="107"/>
      <c r="AJ1007" s="5"/>
    </row>
    <row r="1008" spans="1:36" ht="12" customHeight="1">
      <c r="A1008" s="99"/>
      <c r="B1008" s="101"/>
      <c r="C1008" s="99"/>
      <c r="D1008" s="99"/>
      <c r="E1008" s="102"/>
      <c r="F1008" s="101"/>
      <c r="G1008" s="101"/>
      <c r="H1008" s="101"/>
      <c r="I1008" s="101"/>
      <c r="J1008" s="106"/>
      <c r="K1008" s="106"/>
      <c r="L1008" s="106"/>
      <c r="M1008" s="106"/>
      <c r="N1008" s="106"/>
      <c r="O1008" s="106"/>
      <c r="P1008" s="10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106"/>
      <c r="AC1008" s="6"/>
      <c r="AD1008" s="106"/>
      <c r="AE1008" s="6"/>
      <c r="AF1008" s="106"/>
      <c r="AG1008" s="6"/>
      <c r="AH1008" s="106"/>
      <c r="AI1008" s="107"/>
      <c r="AJ1008" s="5"/>
    </row>
  </sheetData>
  <autoFilter ref="A3:BF3" xr:uid="{00000000-0001-0000-03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sortState xmlns:xlrd2="http://schemas.microsoft.com/office/spreadsheetml/2017/richdata2" ref="A4:BF113">
      <sortCondition descending="1" ref="F3"/>
    </sortState>
  </autoFilter>
  <mergeCells count="26">
    <mergeCell ref="AY3:AZ3"/>
    <mergeCell ref="BA3:BB3"/>
    <mergeCell ref="BC3:BD3"/>
    <mergeCell ref="BE3:BF3"/>
    <mergeCell ref="AI3:AJ3"/>
    <mergeCell ref="AK3:AL3"/>
    <mergeCell ref="AM3:AN3"/>
    <mergeCell ref="AO3:AP3"/>
    <mergeCell ref="AQ3:AR3"/>
    <mergeCell ref="AS3:AT3"/>
    <mergeCell ref="AU3:AV3"/>
    <mergeCell ref="AA3:AB3"/>
    <mergeCell ref="AC3:AD3"/>
    <mergeCell ref="AE3:AF3"/>
    <mergeCell ref="AG3:AH3"/>
    <mergeCell ref="AW3:AX3"/>
    <mergeCell ref="Q3:R3"/>
    <mergeCell ref="S3:T3"/>
    <mergeCell ref="U3:V3"/>
    <mergeCell ref="W3:X3"/>
    <mergeCell ref="Y3:Z3"/>
    <mergeCell ref="A1:H2"/>
    <mergeCell ref="I3:J3"/>
    <mergeCell ref="K3:L3"/>
    <mergeCell ref="M3:N3"/>
    <mergeCell ref="O3:P3"/>
  </mergeCells>
  <phoneticPr fontId="38" type="noConversion"/>
  <pageMargins left="0.75" right="0.75" top="0.98402777777777772" bottom="0.98402777777777772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008"/>
  <sheetViews>
    <sheetView topLeftCell="A3" workbookViewId="0">
      <selection activeCell="C31" sqref="C1:C1048576"/>
    </sheetView>
  </sheetViews>
  <sheetFormatPr defaultColWidth="14.453125" defaultRowHeight="15" customHeight="1"/>
  <cols>
    <col min="1" max="2" width="4.26953125" customWidth="1"/>
    <col min="3" max="3" width="16.453125" customWidth="1"/>
    <col min="4" max="4" width="9.453125" customWidth="1"/>
    <col min="5" max="5" width="8.7265625" customWidth="1"/>
    <col min="6" max="6" width="6.81640625" customWidth="1"/>
    <col min="7" max="7" width="8.54296875" customWidth="1"/>
    <col min="8" max="8" width="11" customWidth="1"/>
    <col min="9" max="9" width="8.26953125" customWidth="1"/>
    <col min="10" max="10" width="6.26953125" customWidth="1"/>
    <col min="11" max="11" width="8.453125" customWidth="1"/>
    <col min="12" max="12" width="8.54296875" customWidth="1"/>
    <col min="13" max="13" width="9.81640625" customWidth="1"/>
    <col min="14" max="14" width="7" customWidth="1"/>
    <col min="15" max="15" width="7.81640625" customWidth="1"/>
    <col min="16" max="16" width="6.54296875" customWidth="1"/>
    <col min="17" max="17" width="11.26953125" customWidth="1"/>
    <col min="18" max="18" width="11.08984375" customWidth="1"/>
    <col min="19" max="19" width="10.453125" customWidth="1"/>
    <col min="20" max="20" width="9.453125" customWidth="1"/>
    <col min="21" max="21" width="8.453125" customWidth="1"/>
    <col min="22" max="22" width="6.26953125" customWidth="1"/>
    <col min="23" max="23" width="8.453125" customWidth="1"/>
    <col min="24" max="24" width="6.26953125" customWidth="1"/>
    <col min="25" max="25" width="8.453125" customWidth="1"/>
    <col min="26" max="26" width="6.26953125" customWidth="1"/>
    <col min="27" max="27" width="8.453125" customWidth="1"/>
    <col min="28" max="30" width="6.26953125" customWidth="1"/>
    <col min="31" max="31" width="8.453125" customWidth="1"/>
    <col min="32" max="32" width="6.26953125" customWidth="1"/>
    <col min="33" max="36" width="7.26953125" customWidth="1"/>
  </cols>
  <sheetData>
    <row r="1" spans="1:36" ht="15.75" customHeight="1">
      <c r="A1" s="252" t="s">
        <v>335</v>
      </c>
      <c r="B1" s="241"/>
      <c r="C1" s="241"/>
      <c r="D1" s="241"/>
      <c r="E1" s="241"/>
      <c r="F1" s="241"/>
      <c r="G1" s="241"/>
      <c r="H1" s="24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80" t="s">
        <v>53</v>
      </c>
      <c r="V1" s="80" t="s">
        <v>54</v>
      </c>
      <c r="W1" s="80" t="s">
        <v>53</v>
      </c>
      <c r="X1" s="80" t="s">
        <v>54</v>
      </c>
      <c r="Y1" s="80" t="s">
        <v>53</v>
      </c>
      <c r="Z1" s="80" t="s">
        <v>54</v>
      </c>
      <c r="AA1" s="80" t="s">
        <v>53</v>
      </c>
      <c r="AB1" s="80" t="s">
        <v>54</v>
      </c>
      <c r="AC1" s="80" t="s">
        <v>53</v>
      </c>
      <c r="AD1" s="80" t="s">
        <v>54</v>
      </c>
      <c r="AE1" s="80" t="s">
        <v>53</v>
      </c>
      <c r="AF1" s="80" t="s">
        <v>54</v>
      </c>
      <c r="AG1" s="80" t="s">
        <v>53</v>
      </c>
      <c r="AH1" s="80" t="s">
        <v>54</v>
      </c>
      <c r="AI1" s="80" t="s">
        <v>53</v>
      </c>
      <c r="AJ1" s="80" t="s">
        <v>54</v>
      </c>
    </row>
    <row r="2" spans="1:36" ht="15.75" customHeight="1">
      <c r="A2" s="243"/>
      <c r="B2" s="244"/>
      <c r="C2" s="244"/>
      <c r="D2" s="244"/>
      <c r="E2" s="244"/>
      <c r="F2" s="244"/>
      <c r="G2" s="244"/>
      <c r="H2" s="245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  <c r="Y2" s="35"/>
      <c r="Z2" s="36"/>
      <c r="AA2" s="35"/>
      <c r="AB2" s="36"/>
      <c r="AC2" s="35"/>
      <c r="AD2" s="36"/>
      <c r="AE2" s="35"/>
      <c r="AF2" s="36"/>
      <c r="AG2" s="35"/>
      <c r="AH2" s="36"/>
      <c r="AI2" s="35"/>
      <c r="AJ2" s="36"/>
    </row>
    <row r="3" spans="1:36" ht="33.75" customHeight="1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51"/>
      <c r="J3" s="239"/>
      <c r="K3" s="251"/>
      <c r="L3" s="239"/>
      <c r="M3" s="251"/>
      <c r="N3" s="239"/>
      <c r="O3" s="251"/>
      <c r="P3" s="239"/>
      <c r="Q3" s="251"/>
      <c r="R3" s="239"/>
      <c r="S3" s="251"/>
      <c r="T3" s="239"/>
      <c r="U3" s="251"/>
      <c r="V3" s="239"/>
      <c r="W3" s="251"/>
      <c r="X3" s="239"/>
      <c r="Y3" s="251"/>
      <c r="Z3" s="239"/>
      <c r="AA3" s="251"/>
      <c r="AB3" s="239"/>
      <c r="AC3" s="251"/>
      <c r="AD3" s="239"/>
      <c r="AE3" s="251"/>
      <c r="AF3" s="239"/>
      <c r="AG3" s="251"/>
      <c r="AH3" s="239"/>
      <c r="AI3" s="251"/>
      <c r="AJ3" s="239"/>
    </row>
    <row r="4" spans="1:36" ht="12" customHeight="1">
      <c r="A4" s="40">
        <v>1</v>
      </c>
      <c r="B4" s="40">
        <v>1</v>
      </c>
      <c r="C4" s="91" t="s">
        <v>118</v>
      </c>
      <c r="D4" s="91" t="s">
        <v>119</v>
      </c>
      <c r="E4" s="83" t="s">
        <v>67</v>
      </c>
      <c r="F4" s="43">
        <f t="shared" ref="F4:F46" si="0">G4+H4</f>
        <v>332</v>
      </c>
      <c r="G4" s="115">
        <f t="shared" ref="G4:G46" si="1">J4+L4+N4+P4+R4+T4+V4+X4+Z4+AB4+AF4+AD4+AH4+AJ4</f>
        <v>0</v>
      </c>
      <c r="H4" s="116">
        <v>332</v>
      </c>
      <c r="I4" s="160"/>
      <c r="J4" s="158"/>
      <c r="K4" s="48"/>
      <c r="L4" s="158"/>
      <c r="M4" s="160"/>
      <c r="N4" s="158"/>
      <c r="O4" s="184"/>
      <c r="P4" s="163"/>
      <c r="Q4" s="49"/>
      <c r="R4" s="158"/>
      <c r="S4" s="49"/>
      <c r="T4" s="46"/>
      <c r="U4" s="48"/>
      <c r="V4" s="46"/>
      <c r="W4" s="48"/>
      <c r="X4" s="46"/>
      <c r="Y4" s="49"/>
      <c r="Z4" s="46"/>
      <c r="AA4" s="49"/>
      <c r="AB4" s="46"/>
      <c r="AC4" s="49"/>
      <c r="AD4" s="46"/>
      <c r="AE4" s="49"/>
      <c r="AF4" s="46"/>
      <c r="AG4" s="49"/>
      <c r="AH4" s="46"/>
      <c r="AI4" s="49"/>
      <c r="AJ4" s="46"/>
    </row>
    <row r="5" spans="1:36" ht="12" customHeight="1">
      <c r="A5" s="40">
        <v>2</v>
      </c>
      <c r="B5" s="40">
        <v>2</v>
      </c>
      <c r="C5" s="40" t="s">
        <v>131</v>
      </c>
      <c r="D5" s="91" t="s">
        <v>132</v>
      </c>
      <c r="E5" s="42" t="s">
        <v>70</v>
      </c>
      <c r="F5" s="43">
        <f t="shared" si="0"/>
        <v>184</v>
      </c>
      <c r="G5" s="115">
        <f t="shared" si="1"/>
        <v>0</v>
      </c>
      <c r="H5" s="116">
        <v>184</v>
      </c>
      <c r="I5" s="205"/>
      <c r="J5" s="158"/>
      <c r="K5" s="208"/>
      <c r="L5" s="158"/>
      <c r="M5" s="49"/>
      <c r="N5" s="163"/>
      <c r="O5" s="49"/>
      <c r="P5" s="163"/>
      <c r="Q5" s="49"/>
      <c r="R5" s="163"/>
      <c r="S5" s="49"/>
      <c r="T5" s="163"/>
      <c r="U5" s="49"/>
      <c r="V5" s="46"/>
      <c r="W5" s="49"/>
      <c r="X5" s="46"/>
      <c r="Y5" s="49"/>
      <c r="Z5" s="46"/>
      <c r="AA5" s="48"/>
      <c r="AB5" s="46"/>
      <c r="AC5" s="49"/>
      <c r="AD5" s="46"/>
      <c r="AE5" s="49"/>
      <c r="AF5" s="46"/>
      <c r="AG5" s="49"/>
      <c r="AH5" s="46"/>
      <c r="AI5" s="49"/>
      <c r="AJ5" s="46"/>
    </row>
    <row r="6" spans="1:36" ht="12" customHeight="1">
      <c r="A6" s="40">
        <v>3</v>
      </c>
      <c r="B6" s="40">
        <v>3</v>
      </c>
      <c r="C6" s="91" t="s">
        <v>129</v>
      </c>
      <c r="D6" s="91" t="s">
        <v>130</v>
      </c>
      <c r="E6" s="42" t="s">
        <v>70</v>
      </c>
      <c r="F6" s="43">
        <f t="shared" si="0"/>
        <v>128</v>
      </c>
      <c r="G6" s="115">
        <f t="shared" si="1"/>
        <v>0</v>
      </c>
      <c r="H6" s="116">
        <v>128</v>
      </c>
      <c r="I6" s="205"/>
      <c r="J6" s="158"/>
      <c r="K6" s="161"/>
      <c r="L6" s="164"/>
      <c r="M6" s="184"/>
      <c r="N6" s="163"/>
      <c r="O6" s="49"/>
      <c r="P6" s="163"/>
      <c r="Q6" s="49"/>
      <c r="R6" s="46"/>
      <c r="S6" s="49"/>
      <c r="T6" s="158"/>
      <c r="U6" s="49"/>
      <c r="V6" s="46"/>
      <c r="W6" s="48"/>
      <c r="X6" s="46"/>
      <c r="Y6" s="49"/>
      <c r="Z6" s="46"/>
      <c r="AA6" s="48"/>
      <c r="AB6" s="46"/>
      <c r="AC6" s="48"/>
      <c r="AD6" s="46"/>
      <c r="AE6" s="49"/>
      <c r="AF6" s="46"/>
      <c r="AG6" s="49"/>
      <c r="AH6" s="46"/>
      <c r="AI6" s="49"/>
      <c r="AJ6" s="46"/>
    </row>
    <row r="7" spans="1:36" ht="12" customHeight="1">
      <c r="A7" s="40">
        <v>4</v>
      </c>
      <c r="B7" s="40">
        <v>4</v>
      </c>
      <c r="C7" s="40" t="s">
        <v>137</v>
      </c>
      <c r="D7" s="91" t="s">
        <v>138</v>
      </c>
      <c r="E7" s="83" t="s">
        <v>67</v>
      </c>
      <c r="F7" s="43">
        <f t="shared" si="0"/>
        <v>100</v>
      </c>
      <c r="G7" s="115">
        <f t="shared" si="1"/>
        <v>0</v>
      </c>
      <c r="H7" s="116">
        <v>100</v>
      </c>
      <c r="I7" s="184"/>
      <c r="J7" s="163"/>
      <c r="K7" s="184"/>
      <c r="L7" s="163"/>
      <c r="M7" s="49"/>
      <c r="N7" s="163"/>
      <c r="O7" s="48"/>
      <c r="P7" s="163"/>
      <c r="Q7" s="184"/>
      <c r="R7" s="163"/>
      <c r="S7" s="49"/>
      <c r="T7" s="158"/>
      <c r="U7" s="49"/>
      <c r="V7" s="46"/>
      <c r="W7" s="119"/>
      <c r="X7" s="46"/>
      <c r="Y7" s="49"/>
      <c r="Z7" s="46"/>
      <c r="AA7" s="49"/>
      <c r="AB7" s="46"/>
      <c r="AC7" s="49"/>
      <c r="AD7" s="46"/>
      <c r="AE7" s="49"/>
      <c r="AF7" s="46"/>
      <c r="AG7" s="49"/>
      <c r="AH7" s="46"/>
      <c r="AI7" s="49"/>
      <c r="AJ7" s="46"/>
    </row>
    <row r="8" spans="1:36" ht="12" customHeight="1">
      <c r="A8" s="40">
        <v>5</v>
      </c>
      <c r="B8" s="40">
        <v>5</v>
      </c>
      <c r="C8" s="91" t="s">
        <v>155</v>
      </c>
      <c r="D8" s="91" t="s">
        <v>156</v>
      </c>
      <c r="E8" s="118" t="s">
        <v>64</v>
      </c>
      <c r="F8" s="43">
        <f t="shared" si="0"/>
        <v>100</v>
      </c>
      <c r="G8" s="115">
        <f t="shared" si="1"/>
        <v>0</v>
      </c>
      <c r="H8" s="116">
        <v>100</v>
      </c>
      <c r="I8" s="49"/>
      <c r="J8" s="46"/>
      <c r="K8" s="49"/>
      <c r="L8" s="46"/>
      <c r="M8" s="49"/>
      <c r="N8" s="163"/>
      <c r="O8" s="49"/>
      <c r="P8" s="46"/>
      <c r="Q8" s="49"/>
      <c r="R8" s="46"/>
      <c r="S8" s="49"/>
      <c r="T8" s="46"/>
      <c r="U8" s="49"/>
      <c r="V8" s="46"/>
      <c r="W8" s="49"/>
      <c r="X8" s="46"/>
      <c r="Y8" s="49"/>
      <c r="Z8" s="46"/>
      <c r="AA8" s="49"/>
      <c r="AB8" s="46"/>
      <c r="AC8" s="49"/>
      <c r="AD8" s="46"/>
      <c r="AE8" s="49"/>
      <c r="AF8" s="46"/>
      <c r="AG8" s="49"/>
      <c r="AH8" s="46"/>
      <c r="AI8" s="49"/>
      <c r="AJ8" s="46"/>
    </row>
    <row r="9" spans="1:36" ht="12.75" customHeight="1">
      <c r="A9" s="40">
        <v>6</v>
      </c>
      <c r="B9" s="40">
        <v>8</v>
      </c>
      <c r="C9" s="40" t="s">
        <v>139</v>
      </c>
      <c r="D9" s="91" t="s">
        <v>140</v>
      </c>
      <c r="E9" s="118" t="s">
        <v>64</v>
      </c>
      <c r="F9" s="43">
        <f t="shared" si="0"/>
        <v>80</v>
      </c>
      <c r="G9" s="115">
        <f t="shared" si="1"/>
        <v>0</v>
      </c>
      <c r="H9" s="116">
        <v>80</v>
      </c>
      <c r="I9" s="184"/>
      <c r="J9" s="163"/>
      <c r="K9" s="49"/>
      <c r="L9" s="163"/>
      <c r="M9" s="49"/>
      <c r="N9" s="163"/>
      <c r="O9" s="184"/>
      <c r="P9" s="163"/>
      <c r="Q9" s="49"/>
      <c r="R9" s="46"/>
      <c r="S9" s="49"/>
      <c r="T9" s="46"/>
      <c r="U9" s="49"/>
      <c r="V9" s="46"/>
      <c r="W9" s="49"/>
      <c r="X9" s="46"/>
      <c r="Y9" s="117"/>
      <c r="Z9" s="46"/>
      <c r="AA9" s="49"/>
      <c r="AB9" s="46"/>
      <c r="AC9" s="49"/>
      <c r="AD9" s="46"/>
      <c r="AE9" s="49"/>
      <c r="AF9" s="46"/>
      <c r="AG9" s="49"/>
      <c r="AH9" s="46"/>
      <c r="AI9" s="49"/>
      <c r="AJ9" s="46"/>
    </row>
    <row r="10" spans="1:36" ht="12" customHeight="1">
      <c r="A10" s="40">
        <v>7</v>
      </c>
      <c r="B10" s="40">
        <v>10</v>
      </c>
      <c r="C10" s="91" t="s">
        <v>160</v>
      </c>
      <c r="D10" s="91" t="s">
        <v>161</v>
      </c>
      <c r="E10" s="118" t="s">
        <v>64</v>
      </c>
      <c r="F10" s="43">
        <f t="shared" si="0"/>
        <v>70</v>
      </c>
      <c r="G10" s="115">
        <f t="shared" si="1"/>
        <v>0</v>
      </c>
      <c r="H10" s="116">
        <v>70</v>
      </c>
      <c r="I10" s="49"/>
      <c r="J10" s="46"/>
      <c r="K10" s="49"/>
      <c r="L10" s="163"/>
      <c r="M10" s="184"/>
      <c r="N10" s="163"/>
      <c r="O10" s="161"/>
      <c r="P10" s="164"/>
      <c r="Q10" s="161"/>
      <c r="R10" s="164"/>
      <c r="S10" s="49"/>
      <c r="T10" s="46"/>
      <c r="U10" s="49"/>
      <c r="V10" s="46"/>
      <c r="W10" s="49"/>
      <c r="X10" s="46"/>
      <c r="Y10" s="48"/>
      <c r="Z10" s="46"/>
      <c r="AA10" s="49"/>
      <c r="AB10" s="46"/>
      <c r="AC10" s="49"/>
      <c r="AD10" s="46"/>
      <c r="AE10" s="49"/>
      <c r="AF10" s="46"/>
      <c r="AG10" s="49"/>
      <c r="AH10" s="46"/>
      <c r="AI10" s="49"/>
      <c r="AJ10" s="46"/>
    </row>
    <row r="11" spans="1:36" ht="12" customHeight="1">
      <c r="A11" s="40">
        <v>8</v>
      </c>
      <c r="B11" s="40">
        <v>9</v>
      </c>
      <c r="C11" s="91" t="s">
        <v>428</v>
      </c>
      <c r="D11" s="91" t="s">
        <v>429</v>
      </c>
      <c r="E11" s="197" t="s">
        <v>442</v>
      </c>
      <c r="F11" s="43">
        <f t="shared" si="0"/>
        <v>69</v>
      </c>
      <c r="G11" s="115">
        <f t="shared" si="1"/>
        <v>0</v>
      </c>
      <c r="H11" s="116">
        <v>69</v>
      </c>
      <c r="I11" s="49"/>
      <c r="J11" s="46"/>
      <c r="K11" s="205"/>
      <c r="L11" s="164"/>
      <c r="M11" s="48"/>
      <c r="N11" s="46"/>
      <c r="O11" s="184"/>
      <c r="P11" s="46"/>
      <c r="Q11" s="49"/>
      <c r="R11" s="163"/>
      <c r="S11" s="49"/>
      <c r="T11" s="46"/>
      <c r="U11" s="49"/>
      <c r="V11" s="46"/>
      <c r="W11" s="49"/>
      <c r="X11" s="46"/>
      <c r="Y11" s="119"/>
      <c r="Z11" s="46"/>
      <c r="AA11" s="49"/>
      <c r="AB11" s="46"/>
      <c r="AC11" s="49"/>
      <c r="AD11" s="46"/>
      <c r="AE11" s="49"/>
      <c r="AF11" s="46"/>
      <c r="AG11" s="49"/>
      <c r="AH11" s="46"/>
      <c r="AI11" s="49"/>
      <c r="AJ11" s="46"/>
    </row>
    <row r="12" spans="1:36" ht="12" customHeight="1">
      <c r="A12" s="40">
        <v>9</v>
      </c>
      <c r="B12" s="40">
        <v>11</v>
      </c>
      <c r="C12" s="40" t="s">
        <v>143</v>
      </c>
      <c r="D12" s="91" t="s">
        <v>144</v>
      </c>
      <c r="E12" s="83" t="s">
        <v>67</v>
      </c>
      <c r="F12" s="43">
        <f t="shared" si="0"/>
        <v>47</v>
      </c>
      <c r="G12" s="115">
        <f t="shared" si="1"/>
        <v>0</v>
      </c>
      <c r="H12" s="116">
        <v>47</v>
      </c>
      <c r="I12" s="184"/>
      <c r="J12" s="163"/>
      <c r="K12" s="184"/>
      <c r="L12" s="163"/>
      <c r="M12" s="184"/>
      <c r="N12" s="163"/>
      <c r="O12" s="49"/>
      <c r="P12" s="46"/>
      <c r="Q12" s="49"/>
      <c r="R12" s="163"/>
      <c r="S12" s="49"/>
      <c r="T12" s="46"/>
      <c r="U12" s="49"/>
      <c r="V12" s="163"/>
      <c r="W12" s="49"/>
      <c r="X12" s="46"/>
      <c r="Y12" s="6"/>
      <c r="Z12" s="46"/>
      <c r="AA12" s="49"/>
      <c r="AB12" s="46"/>
      <c r="AC12" s="49"/>
      <c r="AD12" s="46"/>
      <c r="AE12" s="49"/>
      <c r="AF12" s="46"/>
      <c r="AG12" s="49"/>
      <c r="AH12" s="46"/>
      <c r="AI12" s="49"/>
      <c r="AJ12" s="46"/>
    </row>
    <row r="13" spans="1:36" ht="12" customHeight="1">
      <c r="A13" s="40">
        <v>10</v>
      </c>
      <c r="B13" s="40">
        <v>12</v>
      </c>
      <c r="C13" s="91" t="s">
        <v>162</v>
      </c>
      <c r="D13" s="91" t="s">
        <v>163</v>
      </c>
      <c r="E13" s="42" t="s">
        <v>70</v>
      </c>
      <c r="F13" s="43">
        <f t="shared" si="0"/>
        <v>25</v>
      </c>
      <c r="G13" s="115">
        <f t="shared" si="1"/>
        <v>0</v>
      </c>
      <c r="H13" s="116">
        <v>25</v>
      </c>
      <c r="I13" s="184"/>
      <c r="J13" s="163"/>
      <c r="K13" s="184"/>
      <c r="L13" s="163"/>
      <c r="M13" s="160"/>
      <c r="N13" s="164"/>
      <c r="O13" s="184"/>
      <c r="P13" s="163"/>
      <c r="Q13" s="49"/>
      <c r="R13" s="163"/>
      <c r="S13" s="49"/>
      <c r="T13" s="46"/>
      <c r="U13" s="49"/>
      <c r="V13" s="46"/>
      <c r="W13" s="49"/>
      <c r="X13" s="46"/>
      <c r="Y13" s="48"/>
      <c r="Z13" s="46"/>
      <c r="AA13" s="49"/>
      <c r="AB13" s="46"/>
      <c r="AC13" s="49"/>
      <c r="AD13" s="46"/>
      <c r="AE13" s="49"/>
      <c r="AF13" s="46"/>
      <c r="AG13" s="49"/>
      <c r="AH13" s="46"/>
      <c r="AI13" s="49"/>
      <c r="AJ13" s="46"/>
    </row>
    <row r="14" spans="1:36" ht="12" customHeight="1">
      <c r="A14" s="40">
        <v>11</v>
      </c>
      <c r="B14" s="40">
        <v>17</v>
      </c>
      <c r="C14" s="91" t="s">
        <v>196</v>
      </c>
      <c r="D14" s="91" t="s">
        <v>197</v>
      </c>
      <c r="E14" s="42" t="s">
        <v>70</v>
      </c>
      <c r="F14" s="43">
        <f t="shared" si="0"/>
        <v>7</v>
      </c>
      <c r="G14" s="115">
        <f t="shared" si="1"/>
        <v>0</v>
      </c>
      <c r="H14" s="116">
        <v>7</v>
      </c>
      <c r="I14" s="49"/>
      <c r="J14" s="46"/>
      <c r="K14" s="49"/>
      <c r="L14" s="46"/>
      <c r="M14" s="48"/>
      <c r="N14" s="164"/>
      <c r="O14" s="49"/>
      <c r="P14" s="46"/>
      <c r="Q14" s="49"/>
      <c r="R14" s="163"/>
      <c r="S14" s="49"/>
      <c r="T14" s="46"/>
      <c r="U14" s="49"/>
      <c r="V14" s="46"/>
      <c r="W14" s="49"/>
      <c r="X14" s="46"/>
      <c r="Y14" s="49"/>
      <c r="Z14" s="46"/>
      <c r="AA14" s="49"/>
      <c r="AB14" s="46"/>
      <c r="AC14" s="49"/>
      <c r="AD14" s="46"/>
      <c r="AE14" s="49"/>
      <c r="AF14" s="46"/>
      <c r="AG14" s="49"/>
      <c r="AH14" s="46"/>
      <c r="AI14" s="49"/>
      <c r="AJ14" s="46"/>
    </row>
    <row r="15" spans="1:36" ht="12" customHeight="1">
      <c r="A15" s="40">
        <v>12</v>
      </c>
      <c r="B15" s="40">
        <v>6</v>
      </c>
      <c r="C15" s="88" t="s">
        <v>121</v>
      </c>
      <c r="D15" s="82" t="s">
        <v>122</v>
      </c>
      <c r="E15" s="42" t="s">
        <v>70</v>
      </c>
      <c r="F15" s="43">
        <f t="shared" si="0"/>
        <v>0</v>
      </c>
      <c r="G15" s="115">
        <f t="shared" si="1"/>
        <v>0</v>
      </c>
      <c r="H15" s="116">
        <v>0</v>
      </c>
      <c r="I15" s="184"/>
      <c r="J15" s="163"/>
      <c r="K15" s="184"/>
      <c r="L15" s="163"/>
      <c r="M15" s="184"/>
      <c r="N15" s="164"/>
      <c r="O15" s="184"/>
      <c r="P15" s="46"/>
      <c r="Q15" s="49"/>
      <c r="R15" s="163"/>
      <c r="S15" s="48"/>
      <c r="T15" s="46"/>
      <c r="U15" s="49"/>
      <c r="V15" s="46"/>
      <c r="W15" s="49"/>
      <c r="X15" s="46"/>
      <c r="Y15" s="49"/>
      <c r="Z15" s="46"/>
      <c r="AA15" s="49"/>
      <c r="AB15" s="46"/>
      <c r="AC15" s="49"/>
      <c r="AD15" s="46"/>
      <c r="AE15" s="49"/>
      <c r="AF15" s="46"/>
      <c r="AG15" s="49"/>
      <c r="AH15" s="46"/>
      <c r="AI15" s="49"/>
      <c r="AJ15" s="46"/>
    </row>
    <row r="16" spans="1:36" ht="12" customHeight="1">
      <c r="A16" s="40">
        <v>13</v>
      </c>
      <c r="B16" s="40">
        <v>7</v>
      </c>
      <c r="C16" s="82" t="s">
        <v>108</v>
      </c>
      <c r="D16" s="82" t="s">
        <v>109</v>
      </c>
      <c r="E16" s="83" t="s">
        <v>110</v>
      </c>
      <c r="F16" s="43">
        <f t="shared" si="0"/>
        <v>0</v>
      </c>
      <c r="G16" s="115">
        <f t="shared" si="1"/>
        <v>0</v>
      </c>
      <c r="H16" s="116">
        <v>0</v>
      </c>
      <c r="I16" s="49"/>
      <c r="J16" s="46"/>
      <c r="K16" s="48"/>
      <c r="L16" s="163"/>
      <c r="M16" s="48"/>
      <c r="N16" s="46"/>
      <c r="O16" s="48"/>
      <c r="P16" s="158"/>
      <c r="Q16" s="49"/>
      <c r="R16" s="46"/>
      <c r="S16" s="49"/>
      <c r="T16" s="46"/>
      <c r="U16" s="49"/>
      <c r="V16" s="46"/>
      <c r="W16" s="49"/>
      <c r="X16" s="46"/>
      <c r="Y16" s="49"/>
      <c r="Z16" s="46"/>
      <c r="AA16" s="49"/>
      <c r="AB16" s="46"/>
      <c r="AC16" s="49"/>
      <c r="AD16" s="46"/>
      <c r="AE16" s="49"/>
      <c r="AF16" s="46"/>
      <c r="AG16" s="49"/>
      <c r="AH16" s="46"/>
      <c r="AI16" s="49"/>
      <c r="AJ16" s="46"/>
    </row>
    <row r="17" spans="1:36" ht="12" customHeight="1">
      <c r="A17" s="40">
        <v>14</v>
      </c>
      <c r="B17" s="40">
        <v>13</v>
      </c>
      <c r="C17" s="91" t="s">
        <v>433</v>
      </c>
      <c r="D17" s="91" t="s">
        <v>444</v>
      </c>
      <c r="E17" s="197" t="s">
        <v>442</v>
      </c>
      <c r="F17" s="43">
        <f t="shared" si="0"/>
        <v>0</v>
      </c>
      <c r="G17" s="115">
        <f t="shared" si="1"/>
        <v>0</v>
      </c>
      <c r="H17" s="116">
        <v>0</v>
      </c>
      <c r="I17" s="49"/>
      <c r="J17" s="46"/>
      <c r="K17" s="49"/>
      <c r="L17" s="46"/>
      <c r="M17" s="49"/>
      <c r="N17" s="164"/>
      <c r="O17" s="49"/>
      <c r="P17" s="46"/>
      <c r="Q17" s="205"/>
      <c r="R17" s="164"/>
      <c r="S17" s="49"/>
      <c r="T17" s="46"/>
      <c r="U17" s="49"/>
      <c r="V17" s="46"/>
      <c r="W17" s="49"/>
      <c r="X17" s="46"/>
      <c r="Y17" s="49"/>
      <c r="Z17" s="46"/>
      <c r="AA17" s="49"/>
      <c r="AB17" s="46"/>
      <c r="AC17" s="49"/>
      <c r="AD17" s="46"/>
      <c r="AE17" s="49"/>
      <c r="AF17" s="46"/>
      <c r="AG17" s="49"/>
      <c r="AH17" s="46"/>
      <c r="AI17" s="49"/>
      <c r="AJ17" s="46"/>
    </row>
    <row r="18" spans="1:36" ht="12" customHeight="1">
      <c r="A18" s="40">
        <v>15</v>
      </c>
      <c r="B18" s="40">
        <v>14</v>
      </c>
      <c r="C18" s="91" t="s">
        <v>135</v>
      </c>
      <c r="D18" s="91" t="s">
        <v>136</v>
      </c>
      <c r="E18" s="52" t="s">
        <v>64</v>
      </c>
      <c r="F18" s="43">
        <f t="shared" si="0"/>
        <v>0</v>
      </c>
      <c r="G18" s="115">
        <f t="shared" si="1"/>
        <v>0</v>
      </c>
      <c r="H18" s="116">
        <v>0</v>
      </c>
      <c r="I18" s="184"/>
      <c r="J18" s="163"/>
      <c r="K18" s="49"/>
      <c r="L18" s="46"/>
      <c r="M18" s="184"/>
      <c r="N18" s="163"/>
      <c r="O18" s="184"/>
      <c r="P18" s="163"/>
      <c r="Q18" s="49"/>
      <c r="R18" s="46"/>
      <c r="S18" s="49"/>
      <c r="T18" s="46"/>
      <c r="U18" s="49"/>
      <c r="V18" s="46"/>
      <c r="W18" s="49"/>
      <c r="X18" s="46"/>
      <c r="Y18" s="49"/>
      <c r="Z18" s="46"/>
      <c r="AA18" s="49"/>
      <c r="AB18" s="46"/>
      <c r="AC18" s="49"/>
      <c r="AD18" s="46"/>
      <c r="AE18" s="48"/>
      <c r="AF18" s="46"/>
      <c r="AG18" s="49"/>
      <c r="AH18" s="46"/>
      <c r="AI18" s="49"/>
      <c r="AJ18" s="46"/>
    </row>
    <row r="19" spans="1:36" ht="12" customHeight="1">
      <c r="A19" s="40">
        <v>16</v>
      </c>
      <c r="B19" s="40">
        <v>15</v>
      </c>
      <c r="C19" s="88" t="s">
        <v>127</v>
      </c>
      <c r="D19" s="82" t="s">
        <v>128</v>
      </c>
      <c r="E19" s="42" t="s">
        <v>70</v>
      </c>
      <c r="F19" s="43">
        <f t="shared" si="0"/>
        <v>0</v>
      </c>
      <c r="G19" s="115">
        <f t="shared" si="1"/>
        <v>0</v>
      </c>
      <c r="H19" s="116">
        <v>0</v>
      </c>
      <c r="I19" s="184"/>
      <c r="J19" s="163"/>
      <c r="K19" s="49"/>
      <c r="L19" s="46"/>
      <c r="M19" s="48"/>
      <c r="N19" s="46"/>
      <c r="O19" s="184"/>
      <c r="P19" s="163"/>
      <c r="Q19" s="184"/>
      <c r="R19" s="163"/>
      <c r="S19" s="49"/>
      <c r="T19" s="46"/>
      <c r="U19" s="49"/>
      <c r="V19" s="46"/>
      <c r="W19" s="49"/>
      <c r="X19" s="46"/>
      <c r="Y19" s="49"/>
      <c r="Z19" s="46"/>
      <c r="AA19" s="49"/>
      <c r="AB19" s="46"/>
      <c r="AC19" s="49"/>
      <c r="AD19" s="46"/>
      <c r="AE19" s="49"/>
      <c r="AF19" s="46"/>
      <c r="AG19" s="49"/>
      <c r="AH19" s="46"/>
      <c r="AI19" s="49"/>
      <c r="AJ19" s="46"/>
    </row>
    <row r="20" spans="1:36" ht="12" customHeight="1">
      <c r="A20" s="40">
        <v>17</v>
      </c>
      <c r="B20" s="40">
        <v>16</v>
      </c>
      <c r="C20" s="91" t="s">
        <v>430</v>
      </c>
      <c r="D20" s="91" t="s">
        <v>431</v>
      </c>
      <c r="E20" s="92" t="s">
        <v>168</v>
      </c>
      <c r="F20" s="43">
        <f t="shared" si="0"/>
        <v>0</v>
      </c>
      <c r="G20" s="115">
        <f t="shared" si="1"/>
        <v>0</v>
      </c>
      <c r="H20" s="116">
        <v>0</v>
      </c>
      <c r="I20" s="49"/>
      <c r="J20" s="46"/>
      <c r="K20" s="161"/>
      <c r="L20" s="164"/>
      <c r="M20" s="48"/>
      <c r="N20" s="46"/>
      <c r="O20" s="49"/>
      <c r="P20" s="46"/>
      <c r="Q20" s="49"/>
      <c r="R20" s="46"/>
      <c r="S20" s="49"/>
      <c r="T20" s="46"/>
      <c r="U20" s="49"/>
      <c r="V20" s="46"/>
      <c r="W20" s="49"/>
      <c r="X20" s="46"/>
      <c r="Y20" s="49"/>
      <c r="Z20" s="46"/>
      <c r="AA20" s="49"/>
      <c r="AB20" s="46"/>
      <c r="AC20" s="49"/>
      <c r="AD20" s="46"/>
      <c r="AE20" s="49"/>
      <c r="AF20" s="46"/>
      <c r="AG20" s="49"/>
      <c r="AH20" s="46"/>
      <c r="AI20" s="49"/>
      <c r="AJ20" s="46"/>
    </row>
    <row r="21" spans="1:36" ht="12" customHeight="1">
      <c r="A21" s="40">
        <v>18</v>
      </c>
      <c r="B21" s="40">
        <v>18</v>
      </c>
      <c r="C21" s="88" t="s">
        <v>145</v>
      </c>
      <c r="D21" s="82" t="s">
        <v>146</v>
      </c>
      <c r="E21" s="42" t="s">
        <v>147</v>
      </c>
      <c r="F21" s="43">
        <f t="shared" si="0"/>
        <v>0</v>
      </c>
      <c r="G21" s="115">
        <f t="shared" si="1"/>
        <v>0</v>
      </c>
      <c r="H21" s="116">
        <v>0</v>
      </c>
      <c r="I21" s="49"/>
      <c r="J21" s="46"/>
      <c r="K21" s="49"/>
      <c r="L21" s="46"/>
      <c r="M21" s="49"/>
      <c r="N21" s="163"/>
      <c r="O21" s="49"/>
      <c r="P21" s="46"/>
      <c r="Q21" s="49"/>
      <c r="R21" s="46"/>
      <c r="S21" s="49"/>
      <c r="T21" s="46"/>
      <c r="U21" s="49"/>
      <c r="V21" s="46"/>
      <c r="W21" s="49"/>
      <c r="X21" s="46"/>
      <c r="Y21" s="49"/>
      <c r="Z21" s="46"/>
      <c r="AA21" s="49"/>
      <c r="AB21" s="46"/>
      <c r="AC21" s="49"/>
      <c r="AD21" s="46"/>
      <c r="AE21" s="49"/>
      <c r="AF21" s="46"/>
      <c r="AG21" s="49"/>
      <c r="AH21" s="46"/>
      <c r="AI21" s="49"/>
      <c r="AJ21" s="46"/>
    </row>
    <row r="22" spans="1:36" ht="12" customHeight="1">
      <c r="A22" s="40">
        <v>19</v>
      </c>
      <c r="B22" s="40">
        <v>19</v>
      </c>
      <c r="C22" s="91" t="s">
        <v>432</v>
      </c>
      <c r="D22" s="91"/>
      <c r="E22" s="92"/>
      <c r="F22" s="43">
        <f t="shared" si="0"/>
        <v>0</v>
      </c>
      <c r="G22" s="115">
        <f t="shared" si="1"/>
        <v>0</v>
      </c>
      <c r="H22" s="116">
        <v>0</v>
      </c>
      <c r="I22" s="49"/>
      <c r="J22" s="46"/>
      <c r="K22" s="184"/>
      <c r="L22" s="163"/>
      <c r="M22" s="49"/>
      <c r="N22" s="46"/>
      <c r="O22" s="49"/>
      <c r="P22" s="46"/>
      <c r="Q22" s="49"/>
      <c r="R22" s="46"/>
      <c r="S22" s="49"/>
      <c r="T22" s="46"/>
      <c r="U22" s="49"/>
      <c r="V22" s="46"/>
      <c r="W22" s="49"/>
      <c r="X22" s="46"/>
      <c r="Y22" s="49"/>
      <c r="Z22" s="46"/>
      <c r="AA22" s="49"/>
      <c r="AB22" s="46"/>
      <c r="AC22" s="49"/>
      <c r="AD22" s="46"/>
      <c r="AE22" s="49"/>
      <c r="AF22" s="46"/>
      <c r="AG22" s="49"/>
      <c r="AH22" s="46"/>
      <c r="AI22" s="49"/>
      <c r="AJ22" s="46"/>
    </row>
    <row r="23" spans="1:36" ht="12" customHeight="1">
      <c r="A23" s="40">
        <v>20</v>
      </c>
      <c r="B23" s="40">
        <v>20</v>
      </c>
      <c r="C23" s="40" t="s">
        <v>224</v>
      </c>
      <c r="D23" s="91" t="s">
        <v>225</v>
      </c>
      <c r="E23" s="83" t="s">
        <v>67</v>
      </c>
      <c r="F23" s="43">
        <f t="shared" si="0"/>
        <v>0</v>
      </c>
      <c r="G23" s="115">
        <f t="shared" si="1"/>
        <v>0</v>
      </c>
      <c r="H23" s="116">
        <v>0</v>
      </c>
      <c r="I23" s="49"/>
      <c r="J23" s="46"/>
      <c r="K23" s="49"/>
      <c r="L23" s="46"/>
      <c r="M23" s="49"/>
      <c r="N23" s="46"/>
      <c r="O23" s="49"/>
      <c r="P23" s="46"/>
      <c r="Q23" s="49"/>
      <c r="R23" s="46"/>
      <c r="S23" s="49"/>
      <c r="T23" s="46"/>
      <c r="U23" s="49"/>
      <c r="V23" s="46"/>
      <c r="W23" s="49"/>
      <c r="X23" s="46"/>
      <c r="Y23" s="49"/>
      <c r="Z23" s="46"/>
      <c r="AA23" s="49"/>
      <c r="AB23" s="46"/>
      <c r="AC23" s="49"/>
      <c r="AD23" s="46"/>
      <c r="AE23" s="49"/>
      <c r="AF23" s="46"/>
      <c r="AG23" s="49"/>
      <c r="AH23" s="46"/>
      <c r="AI23" s="49"/>
      <c r="AJ23" s="46"/>
    </row>
    <row r="24" spans="1:36" ht="12" customHeight="1">
      <c r="A24" s="40">
        <v>21</v>
      </c>
      <c r="B24" s="40">
        <v>21</v>
      </c>
      <c r="C24" s="88" t="s">
        <v>166</v>
      </c>
      <c r="D24" s="82" t="s">
        <v>167</v>
      </c>
      <c r="E24" s="42" t="s">
        <v>70</v>
      </c>
      <c r="F24" s="43">
        <f t="shared" si="0"/>
        <v>0</v>
      </c>
      <c r="G24" s="115">
        <f t="shared" si="1"/>
        <v>0</v>
      </c>
      <c r="H24" s="116">
        <v>0</v>
      </c>
      <c r="I24" s="49"/>
      <c r="J24" s="46"/>
      <c r="K24" s="49"/>
      <c r="L24" s="46"/>
      <c r="M24" s="49"/>
      <c r="N24" s="46"/>
      <c r="O24" s="49"/>
      <c r="P24" s="46"/>
      <c r="Q24" s="49"/>
      <c r="R24" s="46"/>
      <c r="S24" s="49"/>
      <c r="T24" s="46"/>
      <c r="U24" s="49"/>
      <c r="V24" s="46"/>
      <c r="W24" s="49"/>
      <c r="X24" s="46"/>
      <c r="Y24" s="49"/>
      <c r="Z24" s="46"/>
      <c r="AA24" s="49"/>
      <c r="AB24" s="46"/>
      <c r="AC24" s="49"/>
      <c r="AD24" s="46"/>
      <c r="AE24" s="49"/>
      <c r="AF24" s="46"/>
      <c r="AG24" s="49"/>
      <c r="AH24" s="46"/>
      <c r="AI24" s="49"/>
      <c r="AJ24" s="46"/>
    </row>
    <row r="25" spans="1:36" ht="12" customHeight="1">
      <c r="A25" s="40">
        <v>22</v>
      </c>
      <c r="B25" s="40">
        <v>22</v>
      </c>
      <c r="C25" s="91" t="s">
        <v>150</v>
      </c>
      <c r="D25" s="91" t="s">
        <v>151</v>
      </c>
      <c r="E25" s="83" t="s">
        <v>67</v>
      </c>
      <c r="F25" s="43">
        <f t="shared" si="0"/>
        <v>0</v>
      </c>
      <c r="G25" s="115">
        <f t="shared" si="1"/>
        <v>0</v>
      </c>
      <c r="H25" s="116">
        <v>0</v>
      </c>
      <c r="I25" s="49"/>
      <c r="J25" s="46"/>
      <c r="K25" s="49"/>
      <c r="L25" s="46"/>
      <c r="M25" s="184"/>
      <c r="N25" s="163"/>
      <c r="O25" s="49"/>
      <c r="P25" s="46"/>
      <c r="Q25" s="49"/>
      <c r="R25" s="46"/>
      <c r="S25" s="48"/>
      <c r="T25" s="46"/>
      <c r="U25" s="49"/>
      <c r="V25" s="46"/>
      <c r="W25" s="49"/>
      <c r="X25" s="46"/>
      <c r="Y25" s="49"/>
      <c r="Z25" s="46"/>
      <c r="AA25" s="49"/>
      <c r="AB25" s="46"/>
      <c r="AC25" s="49"/>
      <c r="AD25" s="46"/>
      <c r="AE25" s="49"/>
      <c r="AF25" s="46"/>
      <c r="AG25" s="49"/>
      <c r="AH25" s="46"/>
      <c r="AI25" s="49"/>
      <c r="AJ25" s="46"/>
    </row>
    <row r="26" spans="1:36" ht="12" customHeight="1">
      <c r="A26" s="40">
        <v>23</v>
      </c>
      <c r="B26" s="40">
        <v>23</v>
      </c>
      <c r="C26" s="91" t="s">
        <v>123</v>
      </c>
      <c r="D26" s="91" t="s">
        <v>124</v>
      </c>
      <c r="E26" s="52" t="s">
        <v>64</v>
      </c>
      <c r="F26" s="43">
        <f t="shared" si="0"/>
        <v>0</v>
      </c>
      <c r="G26" s="115">
        <f t="shared" si="1"/>
        <v>0</v>
      </c>
      <c r="H26" s="116">
        <v>0</v>
      </c>
      <c r="I26" s="48"/>
      <c r="J26" s="46"/>
      <c r="K26" s="48"/>
      <c r="L26" s="46"/>
      <c r="M26" s="49"/>
      <c r="N26" s="46"/>
      <c r="O26" s="49"/>
      <c r="P26" s="46"/>
      <c r="Q26" s="49"/>
      <c r="R26" s="46"/>
      <c r="S26" s="49"/>
      <c r="T26" s="46"/>
      <c r="U26" s="48"/>
      <c r="V26" s="46"/>
      <c r="W26" s="49"/>
      <c r="X26" s="46"/>
      <c r="Y26" s="48"/>
      <c r="Z26" s="46"/>
      <c r="AA26" s="49"/>
      <c r="AB26" s="46"/>
      <c r="AC26" s="48"/>
      <c r="AD26" s="46"/>
      <c r="AE26" s="49"/>
      <c r="AF26" s="46"/>
      <c r="AG26" s="49"/>
      <c r="AH26" s="46"/>
      <c r="AI26" s="49"/>
      <c r="AJ26" s="46"/>
    </row>
    <row r="27" spans="1:36" ht="12" customHeight="1">
      <c r="A27" s="40">
        <v>24</v>
      </c>
      <c r="B27" s="40">
        <v>24</v>
      </c>
      <c r="C27" s="91" t="s">
        <v>141</v>
      </c>
      <c r="D27" s="91" t="s">
        <v>142</v>
      </c>
      <c r="E27" s="83" t="s">
        <v>67</v>
      </c>
      <c r="F27" s="43">
        <f t="shared" si="0"/>
        <v>0</v>
      </c>
      <c r="G27" s="115">
        <f t="shared" si="1"/>
        <v>0</v>
      </c>
      <c r="H27" s="116">
        <v>0</v>
      </c>
      <c r="I27" s="49"/>
      <c r="J27" s="46"/>
      <c r="K27" s="49"/>
      <c r="L27" s="46"/>
      <c r="M27" s="49"/>
      <c r="N27" s="46"/>
      <c r="O27" s="49"/>
      <c r="P27" s="46"/>
      <c r="Q27" s="49"/>
      <c r="R27" s="46"/>
      <c r="S27" s="49"/>
      <c r="T27" s="46"/>
      <c r="U27" s="49"/>
      <c r="V27" s="46"/>
      <c r="W27" s="49"/>
      <c r="X27" s="46"/>
      <c r="Y27" s="48"/>
      <c r="Z27" s="46"/>
      <c r="AA27" s="49"/>
      <c r="AB27" s="46"/>
      <c r="AC27" s="49"/>
      <c r="AD27" s="46"/>
      <c r="AE27" s="49"/>
      <c r="AF27" s="46"/>
      <c r="AG27" s="49"/>
      <c r="AH27" s="46"/>
      <c r="AI27" s="49"/>
      <c r="AJ27" s="46"/>
    </row>
    <row r="28" spans="1:36" ht="12" customHeight="1">
      <c r="A28" s="40">
        <v>25</v>
      </c>
      <c r="B28" s="40">
        <v>25</v>
      </c>
      <c r="C28" s="91" t="s">
        <v>310</v>
      </c>
      <c r="D28" s="91" t="s">
        <v>311</v>
      </c>
      <c r="E28" s="92" t="s">
        <v>168</v>
      </c>
      <c r="F28" s="43">
        <f t="shared" si="0"/>
        <v>0</v>
      </c>
      <c r="G28" s="115">
        <f t="shared" si="1"/>
        <v>0</v>
      </c>
      <c r="H28" s="116">
        <v>0</v>
      </c>
      <c r="I28" s="49"/>
      <c r="J28" s="46"/>
      <c r="K28" s="49"/>
      <c r="L28" s="46"/>
      <c r="M28" s="48"/>
      <c r="N28" s="46"/>
      <c r="O28" s="49"/>
      <c r="P28" s="46"/>
      <c r="Q28" s="49"/>
      <c r="R28" s="46"/>
      <c r="S28" s="49"/>
      <c r="T28" s="46"/>
      <c r="U28" s="48"/>
      <c r="V28" s="46"/>
      <c r="W28" s="49"/>
      <c r="X28" s="46"/>
      <c r="Y28" s="49"/>
      <c r="Z28" s="46"/>
      <c r="AA28" s="49"/>
      <c r="AB28" s="46"/>
      <c r="AC28" s="49"/>
      <c r="AD28" s="46"/>
      <c r="AE28" s="49"/>
      <c r="AF28" s="46"/>
      <c r="AG28" s="49"/>
      <c r="AH28" s="46"/>
      <c r="AI28" s="49"/>
      <c r="AJ28" s="46"/>
    </row>
    <row r="29" spans="1:36" ht="12" customHeight="1">
      <c r="A29" s="40">
        <v>26</v>
      </c>
      <c r="B29" s="40">
        <v>26</v>
      </c>
      <c r="C29" s="91" t="s">
        <v>200</v>
      </c>
      <c r="D29" s="91" t="s">
        <v>201</v>
      </c>
      <c r="E29" s="52" t="s">
        <v>84</v>
      </c>
      <c r="F29" s="43">
        <f t="shared" si="0"/>
        <v>0</v>
      </c>
      <c r="G29" s="115">
        <f t="shared" si="1"/>
        <v>0</v>
      </c>
      <c r="H29" s="116">
        <v>0</v>
      </c>
      <c r="I29" s="49"/>
      <c r="J29" s="46"/>
      <c r="K29" s="49"/>
      <c r="L29" s="46"/>
      <c r="M29" s="49"/>
      <c r="N29" s="46"/>
      <c r="O29" s="49"/>
      <c r="P29" s="46"/>
      <c r="Q29" s="49"/>
      <c r="R29" s="46"/>
      <c r="S29" s="49"/>
      <c r="T29" s="46"/>
      <c r="U29" s="49"/>
      <c r="V29" s="46"/>
      <c r="W29" s="49"/>
      <c r="X29" s="46"/>
      <c r="Y29" s="48"/>
      <c r="Z29" s="46"/>
      <c r="AA29" s="49"/>
      <c r="AB29" s="46"/>
      <c r="AC29" s="49"/>
      <c r="AD29" s="46"/>
      <c r="AE29" s="49"/>
      <c r="AF29" s="46"/>
      <c r="AG29" s="49"/>
      <c r="AH29" s="46"/>
      <c r="AI29" s="49"/>
      <c r="AJ29" s="46"/>
    </row>
    <row r="30" spans="1:36" ht="12" customHeight="1">
      <c r="A30" s="40">
        <v>27</v>
      </c>
      <c r="B30" s="40">
        <v>27</v>
      </c>
      <c r="C30" s="91" t="s">
        <v>174</v>
      </c>
      <c r="D30" s="91" t="s">
        <v>175</v>
      </c>
      <c r="E30" s="94" t="s">
        <v>92</v>
      </c>
      <c r="F30" s="43">
        <f t="shared" si="0"/>
        <v>0</v>
      </c>
      <c r="G30" s="115">
        <f t="shared" si="1"/>
        <v>0</v>
      </c>
      <c r="H30" s="116">
        <v>0</v>
      </c>
      <c r="I30" s="49"/>
      <c r="J30" s="46"/>
      <c r="K30" s="49"/>
      <c r="L30" s="46"/>
      <c r="M30" s="49"/>
      <c r="N30" s="46"/>
      <c r="O30" s="49"/>
      <c r="P30" s="46"/>
      <c r="Q30" s="49"/>
      <c r="R30" s="46"/>
      <c r="S30" s="49"/>
      <c r="T30" s="46"/>
      <c r="U30" s="49"/>
      <c r="V30" s="46"/>
      <c r="W30" s="49"/>
      <c r="X30" s="46"/>
      <c r="Y30" s="49"/>
      <c r="Z30" s="46"/>
      <c r="AA30" s="49"/>
      <c r="AB30" s="46"/>
      <c r="AC30" s="49"/>
      <c r="AD30" s="46"/>
      <c r="AE30" s="49"/>
      <c r="AF30" s="46"/>
      <c r="AG30" s="49"/>
      <c r="AH30" s="46"/>
      <c r="AI30" s="49"/>
      <c r="AJ30" s="46"/>
    </row>
    <row r="31" spans="1:36" ht="12" customHeight="1">
      <c r="A31" s="40">
        <v>28</v>
      </c>
      <c r="B31" s="40">
        <v>28</v>
      </c>
      <c r="C31" s="40" t="s">
        <v>198</v>
      </c>
      <c r="D31" s="91" t="s">
        <v>199</v>
      </c>
      <c r="E31" s="118" t="s">
        <v>64</v>
      </c>
      <c r="F31" s="43">
        <f t="shared" si="0"/>
        <v>0</v>
      </c>
      <c r="G31" s="115">
        <f t="shared" si="1"/>
        <v>0</v>
      </c>
      <c r="H31" s="116">
        <v>0</v>
      </c>
      <c r="I31" s="49"/>
      <c r="J31" s="46"/>
      <c r="K31" s="49"/>
      <c r="L31" s="46"/>
      <c r="M31" s="49"/>
      <c r="N31" s="46"/>
      <c r="O31" s="49"/>
      <c r="P31" s="46"/>
      <c r="Q31" s="49"/>
      <c r="R31" s="46"/>
      <c r="S31" s="49"/>
      <c r="T31" s="46"/>
      <c r="U31" s="49"/>
      <c r="V31" s="46"/>
      <c r="W31" s="49"/>
      <c r="X31" s="46"/>
      <c r="Y31" s="49"/>
      <c r="Z31" s="46"/>
      <c r="AA31" s="49"/>
      <c r="AB31" s="46"/>
      <c r="AC31" s="49"/>
      <c r="AD31" s="46"/>
      <c r="AE31" s="49"/>
      <c r="AF31" s="46"/>
      <c r="AG31" s="49"/>
      <c r="AH31" s="46"/>
      <c r="AI31" s="49"/>
      <c r="AJ31" s="46"/>
    </row>
    <row r="32" spans="1:36" ht="12" customHeight="1">
      <c r="A32" s="40">
        <v>29</v>
      </c>
      <c r="B32" s="40">
        <v>29</v>
      </c>
      <c r="C32" s="40" t="s">
        <v>337</v>
      </c>
      <c r="D32" s="91" t="s">
        <v>338</v>
      </c>
      <c r="E32" s="118" t="s">
        <v>64</v>
      </c>
      <c r="F32" s="43">
        <f t="shared" si="0"/>
        <v>0</v>
      </c>
      <c r="G32" s="115">
        <f t="shared" si="1"/>
        <v>0</v>
      </c>
      <c r="H32" s="116">
        <v>0</v>
      </c>
      <c r="I32" s="49"/>
      <c r="J32" s="46"/>
      <c r="K32" s="49"/>
      <c r="L32" s="46"/>
      <c r="M32" s="49"/>
      <c r="N32" s="46"/>
      <c r="O32" s="49"/>
      <c r="P32" s="46"/>
      <c r="Q32" s="49"/>
      <c r="R32" s="46"/>
      <c r="S32" s="49"/>
      <c r="T32" s="46"/>
      <c r="U32" s="49"/>
      <c r="V32" s="46"/>
      <c r="W32" s="49"/>
      <c r="X32" s="46"/>
      <c r="Y32" s="49"/>
      <c r="Z32" s="46"/>
      <c r="AA32" s="49"/>
      <c r="AB32" s="46"/>
      <c r="AC32" s="49"/>
      <c r="AD32" s="46"/>
      <c r="AE32" s="49"/>
      <c r="AF32" s="46"/>
      <c r="AG32" s="49"/>
      <c r="AH32" s="46"/>
      <c r="AI32" s="49"/>
      <c r="AJ32" s="46"/>
    </row>
    <row r="33" spans="1:36" ht="12" customHeight="1">
      <c r="A33" s="40">
        <v>30</v>
      </c>
      <c r="B33" s="40">
        <v>30</v>
      </c>
      <c r="C33" s="40" t="s">
        <v>214</v>
      </c>
      <c r="D33" s="91" t="s">
        <v>215</v>
      </c>
      <c r="E33" s="118" t="s">
        <v>77</v>
      </c>
      <c r="F33" s="43">
        <f t="shared" si="0"/>
        <v>0</v>
      </c>
      <c r="G33" s="115">
        <f t="shared" si="1"/>
        <v>0</v>
      </c>
      <c r="H33" s="116">
        <v>0</v>
      </c>
      <c r="I33" s="49"/>
      <c r="J33" s="46"/>
      <c r="K33" s="49"/>
      <c r="L33" s="46"/>
      <c r="M33" s="49"/>
      <c r="N33" s="46"/>
      <c r="O33" s="49"/>
      <c r="P33" s="46"/>
      <c r="Q33" s="49"/>
      <c r="R33" s="46"/>
      <c r="S33" s="49"/>
      <c r="T33" s="46"/>
      <c r="U33" s="49"/>
      <c r="V33" s="46"/>
      <c r="W33" s="49"/>
      <c r="X33" s="46"/>
      <c r="Y33" s="49"/>
      <c r="Z33" s="46"/>
      <c r="AA33" s="49"/>
      <c r="AB33" s="46"/>
      <c r="AC33" s="49"/>
      <c r="AD33" s="46"/>
      <c r="AE33" s="49"/>
      <c r="AF33" s="46"/>
      <c r="AG33" s="49"/>
      <c r="AH33" s="46"/>
      <c r="AI33" s="49"/>
      <c r="AJ33" s="46"/>
    </row>
    <row r="34" spans="1:36" ht="12" customHeight="1">
      <c r="A34" s="40">
        <v>31</v>
      </c>
      <c r="B34" s="40">
        <v>31</v>
      </c>
      <c r="C34" s="40" t="s">
        <v>238</v>
      </c>
      <c r="D34" s="91" t="s">
        <v>239</v>
      </c>
      <c r="E34" s="118" t="s">
        <v>67</v>
      </c>
      <c r="F34" s="43">
        <f t="shared" si="0"/>
        <v>0</v>
      </c>
      <c r="G34" s="115">
        <f t="shared" si="1"/>
        <v>0</v>
      </c>
      <c r="H34" s="116">
        <v>0</v>
      </c>
      <c r="I34" s="49"/>
      <c r="J34" s="46"/>
      <c r="K34" s="49"/>
      <c r="L34" s="46"/>
      <c r="M34" s="49"/>
      <c r="N34" s="46"/>
      <c r="O34" s="49"/>
      <c r="P34" s="46"/>
      <c r="Q34" s="49"/>
      <c r="R34" s="46"/>
      <c r="S34" s="49"/>
      <c r="T34" s="46"/>
      <c r="U34" s="49"/>
      <c r="V34" s="46"/>
      <c r="W34" s="49"/>
      <c r="X34" s="46"/>
      <c r="Y34" s="49"/>
      <c r="Z34" s="46"/>
      <c r="AA34" s="49"/>
      <c r="AB34" s="46"/>
      <c r="AC34" s="49"/>
      <c r="AD34" s="46"/>
      <c r="AE34" s="49"/>
      <c r="AF34" s="46"/>
      <c r="AG34" s="49"/>
      <c r="AH34" s="46"/>
      <c r="AI34" s="49"/>
      <c r="AJ34" s="46"/>
    </row>
    <row r="35" spans="1:36" ht="12" customHeight="1">
      <c r="A35" s="40">
        <v>32</v>
      </c>
      <c r="B35" s="40">
        <v>32</v>
      </c>
      <c r="C35" s="40" t="s">
        <v>232</v>
      </c>
      <c r="D35" s="91" t="s">
        <v>233</v>
      </c>
      <c r="E35" s="53" t="s">
        <v>84</v>
      </c>
      <c r="F35" s="43">
        <f t="shared" si="0"/>
        <v>0</v>
      </c>
      <c r="G35" s="115">
        <f t="shared" si="1"/>
        <v>0</v>
      </c>
      <c r="H35" s="116">
        <v>0</v>
      </c>
      <c r="I35" s="49"/>
      <c r="J35" s="46"/>
      <c r="K35" s="49"/>
      <c r="L35" s="46"/>
      <c r="M35" s="49"/>
      <c r="N35" s="46"/>
      <c r="O35" s="49"/>
      <c r="P35" s="46"/>
      <c r="Q35" s="49"/>
      <c r="R35" s="46"/>
      <c r="S35" s="49"/>
      <c r="T35" s="46"/>
      <c r="U35" s="49"/>
      <c r="V35" s="46"/>
      <c r="W35" s="49"/>
      <c r="X35" s="46"/>
      <c r="Y35" s="49"/>
      <c r="Z35" s="46"/>
      <c r="AA35" s="49"/>
      <c r="AB35" s="46"/>
      <c r="AC35" s="49"/>
      <c r="AD35" s="46"/>
      <c r="AE35" s="49"/>
      <c r="AF35" s="46"/>
      <c r="AG35" s="49"/>
      <c r="AH35" s="46"/>
      <c r="AI35" s="49"/>
      <c r="AJ35" s="46"/>
    </row>
    <row r="36" spans="1:36" ht="12" customHeight="1">
      <c r="A36" s="40">
        <v>33</v>
      </c>
      <c r="B36" s="40">
        <v>33</v>
      </c>
      <c r="C36" s="91" t="s">
        <v>250</v>
      </c>
      <c r="D36" s="91" t="s">
        <v>251</v>
      </c>
      <c r="E36" s="90" t="s">
        <v>84</v>
      </c>
      <c r="F36" s="43">
        <f t="shared" si="0"/>
        <v>0</v>
      </c>
      <c r="G36" s="115">
        <f t="shared" si="1"/>
        <v>0</v>
      </c>
      <c r="H36" s="116">
        <v>0</v>
      </c>
      <c r="I36" s="49"/>
      <c r="J36" s="46"/>
      <c r="K36" s="161"/>
      <c r="L36" s="164"/>
      <c r="M36" s="49"/>
      <c r="N36" s="46"/>
      <c r="O36" s="49"/>
      <c r="P36" s="46"/>
      <c r="Q36" s="49"/>
      <c r="R36" s="46"/>
      <c r="S36" s="49"/>
      <c r="T36" s="46"/>
      <c r="U36" s="49"/>
      <c r="V36" s="46"/>
      <c r="W36" s="49"/>
      <c r="X36" s="46"/>
      <c r="Y36" s="49"/>
      <c r="Z36" s="46"/>
      <c r="AA36" s="49"/>
      <c r="AB36" s="46"/>
      <c r="AC36" s="49"/>
      <c r="AD36" s="46"/>
      <c r="AE36" s="49"/>
      <c r="AF36" s="46"/>
      <c r="AG36" s="49"/>
      <c r="AH36" s="46"/>
      <c r="AI36" s="49"/>
      <c r="AJ36" s="46"/>
    </row>
    <row r="37" spans="1:36" ht="12" customHeight="1">
      <c r="A37" s="40">
        <v>34</v>
      </c>
      <c r="B37" s="40">
        <v>34</v>
      </c>
      <c r="C37" s="91" t="s">
        <v>220</v>
      </c>
      <c r="D37" s="91" t="s">
        <v>221</v>
      </c>
      <c r="E37" s="92" t="s">
        <v>73</v>
      </c>
      <c r="F37" s="43">
        <f t="shared" si="0"/>
        <v>0</v>
      </c>
      <c r="G37" s="115">
        <f t="shared" si="1"/>
        <v>0</v>
      </c>
      <c r="H37" s="116">
        <v>0</v>
      </c>
      <c r="I37" s="49"/>
      <c r="J37" s="46"/>
      <c r="K37" s="161"/>
      <c r="L37" s="164"/>
      <c r="M37" s="49"/>
      <c r="N37" s="46"/>
      <c r="O37" s="49"/>
      <c r="P37" s="46"/>
      <c r="Q37" s="49"/>
      <c r="R37" s="46"/>
      <c r="S37" s="49"/>
      <c r="T37" s="46"/>
      <c r="U37" s="49"/>
      <c r="V37" s="46"/>
      <c r="W37" s="49"/>
      <c r="X37" s="46"/>
      <c r="Y37" s="49"/>
      <c r="Z37" s="46"/>
      <c r="AA37" s="49"/>
      <c r="AB37" s="46"/>
      <c r="AC37" s="49"/>
      <c r="AD37" s="46"/>
      <c r="AE37" s="49"/>
      <c r="AF37" s="46"/>
      <c r="AG37" s="49"/>
      <c r="AH37" s="46"/>
      <c r="AI37" s="49"/>
      <c r="AJ37" s="46"/>
    </row>
    <row r="38" spans="1:36" ht="12" customHeight="1">
      <c r="A38" s="40">
        <v>35</v>
      </c>
      <c r="B38" s="40">
        <v>35</v>
      </c>
      <c r="C38" s="91" t="s">
        <v>242</v>
      </c>
      <c r="D38" s="91" t="s">
        <v>243</v>
      </c>
      <c r="E38" s="92" t="s">
        <v>168</v>
      </c>
      <c r="F38" s="43">
        <f t="shared" si="0"/>
        <v>0</v>
      </c>
      <c r="G38" s="115">
        <f t="shared" si="1"/>
        <v>0</v>
      </c>
      <c r="H38" s="116">
        <v>0</v>
      </c>
      <c r="I38" s="49"/>
      <c r="J38" s="46"/>
      <c r="K38" s="161"/>
      <c r="L38" s="164"/>
      <c r="M38" s="161"/>
      <c r="N38" s="164"/>
      <c r="O38" s="49"/>
      <c r="P38" s="46"/>
      <c r="Q38" s="49"/>
      <c r="R38" s="46"/>
      <c r="S38" s="49"/>
      <c r="T38" s="46"/>
      <c r="U38" s="49"/>
      <c r="V38" s="46"/>
      <c r="W38" s="49"/>
      <c r="X38" s="46"/>
      <c r="Y38" s="49"/>
      <c r="Z38" s="46"/>
      <c r="AA38" s="49"/>
      <c r="AB38" s="46"/>
      <c r="AC38" s="49"/>
      <c r="AD38" s="46"/>
      <c r="AE38" s="49"/>
      <c r="AF38" s="46"/>
      <c r="AG38" s="49"/>
      <c r="AH38" s="46"/>
      <c r="AI38" s="49"/>
      <c r="AJ38" s="46"/>
    </row>
    <row r="39" spans="1:36" ht="12" customHeight="1">
      <c r="A39" s="40">
        <v>36</v>
      </c>
      <c r="B39" s="40">
        <v>36</v>
      </c>
      <c r="C39" s="91" t="s">
        <v>234</v>
      </c>
      <c r="D39" s="91" t="s">
        <v>235</v>
      </c>
      <c r="E39" s="118" t="s">
        <v>84</v>
      </c>
      <c r="F39" s="43">
        <f t="shared" si="0"/>
        <v>0</v>
      </c>
      <c r="G39" s="115">
        <f t="shared" si="1"/>
        <v>0</v>
      </c>
      <c r="H39" s="116">
        <v>0</v>
      </c>
      <c r="I39" s="49"/>
      <c r="J39" s="46"/>
      <c r="K39" s="49"/>
      <c r="L39" s="46"/>
      <c r="M39" s="49"/>
      <c r="N39" s="46"/>
      <c r="O39" s="49"/>
      <c r="P39" s="46"/>
      <c r="Q39" s="49"/>
      <c r="R39" s="46"/>
      <c r="S39" s="49"/>
      <c r="T39" s="46"/>
      <c r="U39" s="49"/>
      <c r="V39" s="46"/>
      <c r="W39" s="49"/>
      <c r="X39" s="46"/>
      <c r="Y39" s="49"/>
      <c r="Z39" s="46"/>
      <c r="AA39" s="49"/>
      <c r="AB39" s="46"/>
      <c r="AC39" s="49"/>
      <c r="AD39" s="46"/>
      <c r="AE39" s="49"/>
      <c r="AF39" s="46"/>
      <c r="AG39" s="49"/>
      <c r="AH39" s="46"/>
      <c r="AI39" s="49"/>
      <c r="AJ39" s="46"/>
    </row>
    <row r="40" spans="1:36" ht="12" customHeight="1">
      <c r="A40" s="40">
        <v>37</v>
      </c>
      <c r="B40" s="40">
        <v>37</v>
      </c>
      <c r="C40" s="91" t="s">
        <v>240</v>
      </c>
      <c r="D40" s="91" t="s">
        <v>241</v>
      </c>
      <c r="E40" s="92" t="s">
        <v>168</v>
      </c>
      <c r="F40" s="43">
        <f t="shared" si="0"/>
        <v>0</v>
      </c>
      <c r="G40" s="115">
        <f t="shared" si="1"/>
        <v>0</v>
      </c>
      <c r="H40" s="116">
        <v>0</v>
      </c>
      <c r="I40" s="49"/>
      <c r="J40" s="46"/>
      <c r="K40" s="174"/>
      <c r="L40" s="175"/>
      <c r="M40" s="174"/>
      <c r="N40" s="175"/>
      <c r="O40" s="161"/>
      <c r="P40" s="164"/>
      <c r="Q40" s="49"/>
      <c r="R40" s="46"/>
      <c r="S40" s="49"/>
      <c r="T40" s="46"/>
      <c r="U40" s="49"/>
      <c r="V40" s="46"/>
      <c r="W40" s="49"/>
      <c r="X40" s="46"/>
      <c r="Y40" s="49"/>
      <c r="Z40" s="46"/>
      <c r="AA40" s="49"/>
      <c r="AB40" s="46"/>
      <c r="AC40" s="49"/>
      <c r="AD40" s="46"/>
      <c r="AE40" s="49"/>
      <c r="AF40" s="46"/>
      <c r="AG40" s="49"/>
      <c r="AH40" s="46"/>
      <c r="AI40" s="49"/>
      <c r="AJ40" s="46"/>
    </row>
    <row r="41" spans="1:36" ht="12" customHeight="1">
      <c r="A41" s="40">
        <v>38</v>
      </c>
      <c r="B41" s="40">
        <v>38</v>
      </c>
      <c r="C41" s="91" t="s">
        <v>260</v>
      </c>
      <c r="D41" s="91" t="s">
        <v>261</v>
      </c>
      <c r="E41" s="89" t="s">
        <v>168</v>
      </c>
      <c r="F41" s="43">
        <f t="shared" si="0"/>
        <v>0</v>
      </c>
      <c r="G41" s="115">
        <f t="shared" si="1"/>
        <v>0</v>
      </c>
      <c r="H41" s="116">
        <v>0</v>
      </c>
      <c r="I41" s="49"/>
      <c r="J41" s="46"/>
      <c r="K41" s="174"/>
      <c r="L41" s="175"/>
      <c r="M41" s="174"/>
      <c r="N41" s="175"/>
      <c r="O41" s="49"/>
      <c r="P41" s="46"/>
      <c r="Q41" s="49"/>
      <c r="R41" s="46"/>
      <c r="S41" s="49"/>
      <c r="T41" s="46"/>
      <c r="U41" s="49"/>
      <c r="V41" s="46"/>
      <c r="W41" s="49"/>
      <c r="X41" s="46"/>
      <c r="Y41" s="49"/>
      <c r="Z41" s="46"/>
      <c r="AA41" s="49"/>
      <c r="AB41" s="46"/>
      <c r="AC41" s="49"/>
      <c r="AD41" s="46"/>
      <c r="AE41" s="49"/>
      <c r="AF41" s="46"/>
      <c r="AG41" s="49"/>
      <c r="AH41" s="46"/>
      <c r="AI41" s="49"/>
      <c r="AJ41" s="46"/>
    </row>
    <row r="42" spans="1:36" ht="12" customHeight="1">
      <c r="A42" s="40">
        <v>39</v>
      </c>
      <c r="B42" s="40">
        <v>39</v>
      </c>
      <c r="C42" s="91" t="s">
        <v>339</v>
      </c>
      <c r="D42" s="91" t="s">
        <v>340</v>
      </c>
      <c r="E42" s="92" t="s">
        <v>168</v>
      </c>
      <c r="F42" s="43">
        <f t="shared" si="0"/>
        <v>0</v>
      </c>
      <c r="G42" s="115">
        <f t="shared" si="1"/>
        <v>0</v>
      </c>
      <c r="H42" s="116">
        <v>0</v>
      </c>
      <c r="I42" s="49"/>
      <c r="J42" s="46"/>
      <c r="K42" s="174"/>
      <c r="L42" s="175"/>
      <c r="M42" s="174"/>
      <c r="N42" s="175"/>
      <c r="O42" s="49"/>
      <c r="P42" s="46"/>
      <c r="Q42" s="49"/>
      <c r="R42" s="46"/>
      <c r="S42" s="49"/>
      <c r="T42" s="46"/>
      <c r="U42" s="49"/>
      <c r="V42" s="46"/>
      <c r="W42" s="49"/>
      <c r="X42" s="46"/>
      <c r="Y42" s="49"/>
      <c r="Z42" s="46"/>
      <c r="AA42" s="49"/>
      <c r="AB42" s="46"/>
      <c r="AC42" s="49"/>
      <c r="AD42" s="46"/>
      <c r="AE42" s="49"/>
      <c r="AF42" s="46"/>
      <c r="AG42" s="49"/>
      <c r="AH42" s="46"/>
      <c r="AI42" s="49"/>
      <c r="AJ42" s="46"/>
    </row>
    <row r="43" spans="1:36" ht="12" customHeight="1">
      <c r="A43" s="40">
        <v>40</v>
      </c>
      <c r="B43" s="40">
        <v>40</v>
      </c>
      <c r="C43" s="40" t="s">
        <v>248</v>
      </c>
      <c r="D43" s="91" t="s">
        <v>249</v>
      </c>
      <c r="E43" s="42" t="s">
        <v>70</v>
      </c>
      <c r="F43" s="43">
        <f t="shared" si="0"/>
        <v>0</v>
      </c>
      <c r="G43" s="115">
        <f t="shared" si="1"/>
        <v>0</v>
      </c>
      <c r="H43" s="116">
        <v>0</v>
      </c>
      <c r="I43" s="49"/>
      <c r="J43" s="46"/>
      <c r="K43" s="49"/>
      <c r="L43" s="46"/>
      <c r="M43" s="174"/>
      <c r="N43" s="175"/>
      <c r="O43" s="49"/>
      <c r="P43" s="46"/>
      <c r="Q43" s="49"/>
      <c r="R43" s="46"/>
      <c r="S43" s="49"/>
      <c r="T43" s="46"/>
      <c r="U43" s="49"/>
      <c r="V43" s="46"/>
      <c r="W43" s="49"/>
      <c r="X43" s="46"/>
      <c r="Y43" s="49"/>
      <c r="Z43" s="46"/>
      <c r="AA43" s="49"/>
      <c r="AB43" s="46"/>
      <c r="AC43" s="49"/>
      <c r="AD43" s="46"/>
      <c r="AE43" s="49"/>
      <c r="AF43" s="46"/>
      <c r="AG43" s="49"/>
      <c r="AH43" s="46"/>
      <c r="AI43" s="49"/>
      <c r="AJ43" s="46"/>
    </row>
    <row r="44" spans="1:36" ht="12" customHeight="1">
      <c r="A44" s="40">
        <v>41</v>
      </c>
      <c r="B44" s="40">
        <v>41</v>
      </c>
      <c r="C44" s="91" t="s">
        <v>180</v>
      </c>
      <c r="D44" s="91" t="s">
        <v>181</v>
      </c>
      <c r="E44" s="89" t="s">
        <v>168</v>
      </c>
      <c r="F44" s="43">
        <f t="shared" si="0"/>
        <v>0</v>
      </c>
      <c r="G44" s="115">
        <f t="shared" si="1"/>
        <v>0</v>
      </c>
      <c r="H44" s="116">
        <v>0</v>
      </c>
      <c r="I44" s="49"/>
      <c r="J44" s="46"/>
      <c r="K44" s="49"/>
      <c r="L44" s="46"/>
      <c r="M44" s="174"/>
      <c r="N44" s="175"/>
      <c r="O44" s="49"/>
      <c r="P44" s="46"/>
      <c r="Q44" s="49"/>
      <c r="R44" s="46"/>
      <c r="S44" s="49"/>
      <c r="T44" s="46"/>
      <c r="U44" s="49"/>
      <c r="V44" s="46"/>
      <c r="W44" s="49"/>
      <c r="X44" s="46"/>
      <c r="Y44" s="49"/>
      <c r="Z44" s="46"/>
      <c r="AA44" s="49"/>
      <c r="AB44" s="46"/>
      <c r="AC44" s="49"/>
      <c r="AD44" s="46"/>
      <c r="AE44" s="49"/>
      <c r="AF44" s="46"/>
      <c r="AG44" s="49"/>
      <c r="AH44" s="46"/>
      <c r="AI44" s="49"/>
      <c r="AJ44" s="46"/>
    </row>
    <row r="45" spans="1:36" ht="12" customHeight="1">
      <c r="A45" s="40">
        <v>42</v>
      </c>
      <c r="B45" s="40">
        <v>42</v>
      </c>
      <c r="C45" s="91" t="s">
        <v>298</v>
      </c>
      <c r="D45" s="91" t="s">
        <v>299</v>
      </c>
      <c r="E45" s="92" t="s">
        <v>168</v>
      </c>
      <c r="F45" s="43">
        <f t="shared" si="0"/>
        <v>0</v>
      </c>
      <c r="G45" s="115">
        <f t="shared" si="1"/>
        <v>0</v>
      </c>
      <c r="H45" s="116">
        <v>0</v>
      </c>
      <c r="I45" s="49"/>
      <c r="J45" s="46"/>
      <c r="K45" s="49"/>
      <c r="L45" s="46"/>
      <c r="M45" s="49"/>
      <c r="N45" s="164"/>
      <c r="O45" s="49"/>
      <c r="P45" s="46"/>
      <c r="Q45" s="49"/>
      <c r="R45" s="46"/>
      <c r="S45" s="49"/>
      <c r="T45" s="46"/>
      <c r="U45" s="49"/>
      <c r="V45" s="46"/>
      <c r="W45" s="49"/>
      <c r="X45" s="46"/>
      <c r="Y45" s="49"/>
      <c r="Z45" s="46"/>
      <c r="AA45" s="49"/>
      <c r="AB45" s="46"/>
      <c r="AC45" s="49"/>
      <c r="AD45" s="46"/>
      <c r="AE45" s="49"/>
      <c r="AF45" s="46"/>
      <c r="AG45" s="49"/>
      <c r="AH45" s="46"/>
      <c r="AI45" s="49"/>
      <c r="AJ45" s="46"/>
    </row>
    <row r="46" spans="1:36" ht="12" customHeight="1">
      <c r="A46" s="40">
        <v>43</v>
      </c>
      <c r="B46" s="40">
        <v>43</v>
      </c>
      <c r="C46" s="91" t="s">
        <v>277</v>
      </c>
      <c r="D46" s="91" t="s">
        <v>278</v>
      </c>
      <c r="E46" s="92" t="s">
        <v>168</v>
      </c>
      <c r="F46" s="43">
        <f t="shared" si="0"/>
        <v>0</v>
      </c>
      <c r="G46" s="115">
        <f t="shared" si="1"/>
        <v>0</v>
      </c>
      <c r="H46" s="116">
        <v>0</v>
      </c>
      <c r="I46" s="49"/>
      <c r="J46" s="46"/>
      <c r="K46" s="161"/>
      <c r="L46" s="164"/>
      <c r="M46" s="49"/>
      <c r="N46" s="46"/>
      <c r="O46" s="49"/>
      <c r="P46" s="46"/>
      <c r="Q46" s="49"/>
      <c r="R46" s="46"/>
      <c r="S46" s="49"/>
      <c r="T46" s="46"/>
      <c r="U46" s="49"/>
      <c r="V46" s="46"/>
      <c r="W46" s="49"/>
      <c r="X46" s="46"/>
      <c r="Y46" s="49"/>
      <c r="Z46" s="46"/>
      <c r="AA46" s="49"/>
      <c r="AB46" s="46"/>
      <c r="AC46" s="49"/>
      <c r="AD46" s="46"/>
      <c r="AE46" s="49"/>
      <c r="AF46" s="46"/>
      <c r="AG46" s="49"/>
      <c r="AH46" s="46"/>
      <c r="AI46" s="49"/>
      <c r="AJ46" s="46"/>
    </row>
    <row r="47" spans="1:36" ht="12" customHeight="1">
      <c r="I47" s="19">
        <f>COUNTA(I4:I46)</f>
        <v>0</v>
      </c>
      <c r="K47" s="19">
        <f>COUNTA(K4:K46)</f>
        <v>0</v>
      </c>
      <c r="M47" s="19">
        <f>COUNTA(M4:M46)</f>
        <v>0</v>
      </c>
      <c r="O47" s="19">
        <f>COUNTA(O4:O46)</f>
        <v>0</v>
      </c>
      <c r="Q47" s="19">
        <f>COUNTA(Q4:Q46)</f>
        <v>0</v>
      </c>
      <c r="S47" s="19">
        <f>COUNTA(S4:S46)</f>
        <v>0</v>
      </c>
      <c r="U47" s="19">
        <f>COUNTA(U4:U46)</f>
        <v>0</v>
      </c>
      <c r="W47" s="19">
        <f>COUNTA(W4:W46)</f>
        <v>0</v>
      </c>
      <c r="Y47" s="19">
        <f>COUNTA(Y4:Y46)</f>
        <v>0</v>
      </c>
      <c r="AA47" s="19">
        <f>COUNTA(AA4:AA46)</f>
        <v>0</v>
      </c>
      <c r="AC47" s="19">
        <f>COUNTA(AC4:AC46)</f>
        <v>0</v>
      </c>
      <c r="AE47" s="19">
        <f>COUNTA(AE4:AE46)</f>
        <v>0</v>
      </c>
      <c r="AG47" s="19">
        <f>COUNTA(AG4:AG46)</f>
        <v>0</v>
      </c>
      <c r="AI47" s="19">
        <f>COUNTA(AI4:AI46)</f>
        <v>0</v>
      </c>
    </row>
    <row r="48" spans="1:36" ht="12" customHeight="1"/>
    <row r="49" spans="1:36" ht="12" customHeight="1">
      <c r="A49" s="5"/>
      <c r="B49" s="5"/>
      <c r="C49" s="57" t="s">
        <v>314</v>
      </c>
      <c r="D49" s="58"/>
      <c r="E49" s="58"/>
      <c r="F49" s="59" t="e">
        <f>SUM(I47:BD47)/F50</f>
        <v>#DIV/0!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12" customHeight="1">
      <c r="A50" s="5"/>
      <c r="B50" s="5"/>
      <c r="C50" s="57" t="s">
        <v>103</v>
      </c>
      <c r="D50" s="58"/>
      <c r="E50" s="58"/>
      <c r="F50" s="60">
        <f>COUNTIF(I47:AJ47,"&gt;0")</f>
        <v>0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" customHeight="1"/>
    <row r="52" spans="1:36" ht="12" customHeight="1"/>
    <row r="53" spans="1:36" ht="12" customHeight="1">
      <c r="K53" s="6"/>
      <c r="L53" s="5"/>
      <c r="M53" s="5"/>
      <c r="N53" s="100"/>
    </row>
    <row r="54" spans="1:36" ht="12" customHeight="1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4"/>
      <c r="L54" s="5"/>
      <c r="M54" s="5"/>
      <c r="N54" s="100"/>
    </row>
    <row r="55" spans="1:36" ht="12" customHeight="1">
      <c r="A55" s="33" t="s">
        <v>104</v>
      </c>
      <c r="K55" s="6"/>
      <c r="L55" s="5"/>
      <c r="M55" s="5"/>
      <c r="N55" s="5"/>
    </row>
    <row r="56" spans="1:36" ht="12" customHeight="1">
      <c r="K56" s="6"/>
    </row>
    <row r="57" spans="1:36" ht="12" customHeight="1">
      <c r="K57" s="6"/>
    </row>
    <row r="58" spans="1:36" ht="12" customHeight="1">
      <c r="C58" s="61" t="s">
        <v>10</v>
      </c>
      <c r="D58" s="61" t="s">
        <v>40</v>
      </c>
      <c r="G58" s="101"/>
      <c r="H58" s="14">
        <v>100</v>
      </c>
      <c r="J58" s="19">
        <f>200*80/100</f>
        <v>160</v>
      </c>
      <c r="K58" s="6"/>
    </row>
    <row r="59" spans="1:36" ht="12" customHeight="1">
      <c r="C59" s="64" t="s">
        <v>16</v>
      </c>
      <c r="D59" s="64" t="s">
        <v>42</v>
      </c>
      <c r="G59" s="101"/>
      <c r="H59" s="14">
        <v>80</v>
      </c>
      <c r="J59" s="19">
        <f>100*80/100</f>
        <v>80</v>
      </c>
      <c r="K59" s="6"/>
    </row>
    <row r="60" spans="1:36" ht="12" customHeight="1">
      <c r="C60" s="67" t="s">
        <v>20</v>
      </c>
      <c r="D60" s="67" t="s">
        <v>44</v>
      </c>
      <c r="G60" s="101"/>
      <c r="H60" s="14">
        <v>40</v>
      </c>
      <c r="J60" s="19">
        <f>70*80/100</f>
        <v>56</v>
      </c>
      <c r="K60" s="189"/>
      <c r="L60" s="189"/>
      <c r="M60" s="190"/>
    </row>
    <row r="61" spans="1:36" ht="12" customHeight="1">
      <c r="C61" s="70" t="s">
        <v>23</v>
      </c>
      <c r="D61" s="70" t="s">
        <v>45</v>
      </c>
      <c r="G61" s="101"/>
      <c r="H61" s="14">
        <v>20</v>
      </c>
      <c r="J61" s="19">
        <f>50*80/100</f>
        <v>40</v>
      </c>
      <c r="K61" s="189"/>
      <c r="L61" s="189"/>
      <c r="M61" s="190"/>
    </row>
    <row r="62" spans="1:36" ht="12" customHeight="1">
      <c r="C62" s="73" t="s">
        <v>26</v>
      </c>
      <c r="D62" s="73" t="s">
        <v>49</v>
      </c>
      <c r="G62" s="101"/>
      <c r="H62" s="14">
        <v>14</v>
      </c>
      <c r="J62" s="19">
        <f>40*80/100</f>
        <v>32</v>
      </c>
      <c r="K62" s="189"/>
      <c r="L62" s="189"/>
      <c r="M62" s="190"/>
    </row>
    <row r="63" spans="1:36" ht="12" customHeight="1">
      <c r="C63" s="76" t="s">
        <v>29</v>
      </c>
      <c r="D63" s="120" t="s">
        <v>341</v>
      </c>
      <c r="G63" s="101"/>
      <c r="H63" s="14">
        <v>8</v>
      </c>
      <c r="J63" s="19">
        <f>30*80/100</f>
        <v>24</v>
      </c>
      <c r="K63" s="189"/>
      <c r="L63" s="189"/>
      <c r="M63" s="190"/>
    </row>
    <row r="64" spans="1:36" ht="12" customHeight="1">
      <c r="C64" s="78" t="s">
        <v>32</v>
      </c>
      <c r="G64" s="101"/>
      <c r="H64" s="14">
        <v>4</v>
      </c>
      <c r="J64" s="19">
        <f>20*80/100</f>
        <v>16</v>
      </c>
      <c r="K64" s="189"/>
      <c r="L64" s="189"/>
      <c r="M64" s="190"/>
    </row>
    <row r="65" spans="1:13" ht="12" customHeight="1">
      <c r="G65" s="101"/>
      <c r="H65" s="101"/>
      <c r="K65" s="189"/>
      <c r="L65" s="189"/>
      <c r="M65" s="190"/>
    </row>
    <row r="66" spans="1:13" ht="12" customHeight="1">
      <c r="G66" s="101"/>
      <c r="H66" s="101"/>
      <c r="K66" s="189"/>
      <c r="L66" s="189"/>
      <c r="M66" s="190"/>
    </row>
    <row r="67" spans="1:13" ht="23.5" customHeight="1">
      <c r="A67" s="37" t="s">
        <v>55</v>
      </c>
      <c r="B67" s="37" t="s">
        <v>56</v>
      </c>
      <c r="C67" s="38" t="s">
        <v>336</v>
      </c>
      <c r="D67" s="38" t="s">
        <v>58</v>
      </c>
      <c r="E67" s="38" t="s">
        <v>59</v>
      </c>
      <c r="F67" s="38" t="s">
        <v>60</v>
      </c>
      <c r="G67" s="39" t="s">
        <v>451</v>
      </c>
      <c r="H67" s="39" t="s">
        <v>449</v>
      </c>
      <c r="K67" s="191"/>
      <c r="L67" s="190"/>
      <c r="M67" s="190"/>
    </row>
    <row r="68" spans="1:13" ht="12" customHeight="1">
      <c r="A68" s="40">
        <v>1</v>
      </c>
      <c r="B68" s="40">
        <v>1</v>
      </c>
      <c r="C68" s="40" t="s">
        <v>118</v>
      </c>
      <c r="D68" s="91" t="s">
        <v>119</v>
      </c>
      <c r="E68" s="83" t="s">
        <v>67</v>
      </c>
      <c r="F68" s="43">
        <v>914</v>
      </c>
      <c r="G68" s="115">
        <v>664</v>
      </c>
      <c r="H68" s="116">
        <f t="shared" ref="H68:H110" si="2">G68/2</f>
        <v>332</v>
      </c>
      <c r="K68" s="6"/>
    </row>
    <row r="69" spans="1:13" ht="12" customHeight="1">
      <c r="A69" s="40">
        <v>2</v>
      </c>
      <c r="B69" s="40">
        <v>2</v>
      </c>
      <c r="C69" s="91" t="s">
        <v>131</v>
      </c>
      <c r="D69" s="91" t="s">
        <v>132</v>
      </c>
      <c r="E69" s="87" t="s">
        <v>70</v>
      </c>
      <c r="F69" s="43">
        <v>502</v>
      </c>
      <c r="G69" s="115">
        <v>368</v>
      </c>
      <c r="H69" s="116">
        <f t="shared" si="2"/>
        <v>184</v>
      </c>
      <c r="K69" s="6"/>
    </row>
    <row r="70" spans="1:13" ht="12" customHeight="1">
      <c r="A70" s="40">
        <v>3</v>
      </c>
      <c r="B70" s="40">
        <v>3</v>
      </c>
      <c r="C70" s="91" t="s">
        <v>129</v>
      </c>
      <c r="D70" s="91" t="s">
        <v>130</v>
      </c>
      <c r="E70" s="52" t="s">
        <v>70</v>
      </c>
      <c r="F70" s="43">
        <v>389</v>
      </c>
      <c r="G70" s="115">
        <v>256</v>
      </c>
      <c r="H70" s="116">
        <f t="shared" si="2"/>
        <v>128</v>
      </c>
      <c r="K70" s="6"/>
    </row>
    <row r="71" spans="1:13" ht="12" customHeight="1">
      <c r="A71" s="40">
        <v>4</v>
      </c>
      <c r="B71" s="40">
        <v>4</v>
      </c>
      <c r="C71" s="91" t="s">
        <v>137</v>
      </c>
      <c r="D71" s="91" t="s">
        <v>138</v>
      </c>
      <c r="E71" s="42" t="s">
        <v>67</v>
      </c>
      <c r="F71" s="43">
        <v>266</v>
      </c>
      <c r="G71" s="115">
        <v>200</v>
      </c>
      <c r="H71" s="116">
        <f t="shared" si="2"/>
        <v>100</v>
      </c>
      <c r="K71" s="6"/>
    </row>
    <row r="72" spans="1:13" ht="12" customHeight="1">
      <c r="A72" s="40">
        <v>5</v>
      </c>
      <c r="B72" s="40">
        <v>6</v>
      </c>
      <c r="C72" s="40" t="s">
        <v>155</v>
      </c>
      <c r="D72" s="91" t="s">
        <v>156</v>
      </c>
      <c r="E72" s="83" t="s">
        <v>157</v>
      </c>
      <c r="F72" s="43">
        <v>230.5</v>
      </c>
      <c r="G72" s="115">
        <v>200</v>
      </c>
      <c r="H72" s="116">
        <f t="shared" si="2"/>
        <v>100</v>
      </c>
      <c r="K72" s="6"/>
    </row>
    <row r="73" spans="1:13" ht="12" customHeight="1">
      <c r="A73" s="40">
        <v>6</v>
      </c>
      <c r="B73" s="40">
        <v>5</v>
      </c>
      <c r="C73" s="88" t="s">
        <v>121</v>
      </c>
      <c r="D73" s="82" t="s">
        <v>122</v>
      </c>
      <c r="E73" s="89" t="s">
        <v>70</v>
      </c>
      <c r="F73" s="43">
        <v>220</v>
      </c>
      <c r="G73" s="115">
        <v>0</v>
      </c>
      <c r="H73" s="116">
        <f t="shared" si="2"/>
        <v>0</v>
      </c>
      <c r="K73" s="6"/>
    </row>
    <row r="74" spans="1:13" ht="12" customHeight="1">
      <c r="A74" s="40">
        <v>7</v>
      </c>
      <c r="B74" s="40">
        <v>7</v>
      </c>
      <c r="C74" s="91" t="s">
        <v>108</v>
      </c>
      <c r="D74" s="91" t="s">
        <v>109</v>
      </c>
      <c r="E74" s="52" t="s">
        <v>110</v>
      </c>
      <c r="F74" s="43">
        <v>205</v>
      </c>
      <c r="G74" s="115">
        <v>0</v>
      </c>
      <c r="H74" s="116">
        <f t="shared" si="2"/>
        <v>0</v>
      </c>
      <c r="K74" s="6"/>
    </row>
    <row r="75" spans="1:13" ht="12" customHeight="1">
      <c r="A75" s="40">
        <v>8</v>
      </c>
      <c r="B75" s="40">
        <v>8</v>
      </c>
      <c r="C75" s="40" t="s">
        <v>139</v>
      </c>
      <c r="D75" s="91" t="s">
        <v>140</v>
      </c>
      <c r="E75" s="83" t="s">
        <v>64</v>
      </c>
      <c r="F75" s="43">
        <v>177.5</v>
      </c>
      <c r="G75" s="115">
        <v>160</v>
      </c>
      <c r="H75" s="116">
        <f t="shared" si="2"/>
        <v>80</v>
      </c>
      <c r="K75" s="6"/>
    </row>
    <row r="76" spans="1:13" ht="12" customHeight="1">
      <c r="A76" s="40">
        <v>9</v>
      </c>
      <c r="B76" s="40">
        <v>10</v>
      </c>
      <c r="C76" s="40" t="s">
        <v>428</v>
      </c>
      <c r="D76" s="91" t="s">
        <v>429</v>
      </c>
      <c r="E76" s="118" t="s">
        <v>442</v>
      </c>
      <c r="F76" s="43">
        <v>176</v>
      </c>
      <c r="G76" s="115">
        <v>138</v>
      </c>
      <c r="H76" s="116">
        <f t="shared" si="2"/>
        <v>69</v>
      </c>
      <c r="K76" s="6"/>
    </row>
    <row r="77" spans="1:13" ht="12" customHeight="1">
      <c r="A77" s="40">
        <v>10</v>
      </c>
      <c r="B77" s="40">
        <v>9</v>
      </c>
      <c r="C77" s="91" t="s">
        <v>160</v>
      </c>
      <c r="D77" s="91" t="s">
        <v>161</v>
      </c>
      <c r="E77" s="42" t="s">
        <v>64</v>
      </c>
      <c r="F77" s="43">
        <v>165</v>
      </c>
      <c r="G77" s="115">
        <v>140</v>
      </c>
      <c r="H77" s="116">
        <f t="shared" si="2"/>
        <v>70</v>
      </c>
      <c r="K77" s="6"/>
    </row>
    <row r="78" spans="1:13" ht="12" customHeight="1">
      <c r="A78" s="40">
        <v>11</v>
      </c>
      <c r="B78" s="40">
        <v>11</v>
      </c>
      <c r="C78" s="88" t="s">
        <v>143</v>
      </c>
      <c r="D78" s="82" t="s">
        <v>144</v>
      </c>
      <c r="E78" s="42" t="s">
        <v>67</v>
      </c>
      <c r="F78" s="43">
        <v>150</v>
      </c>
      <c r="G78" s="115">
        <v>94</v>
      </c>
      <c r="H78" s="116">
        <f t="shared" si="2"/>
        <v>47</v>
      </c>
      <c r="K78" s="6"/>
    </row>
    <row r="79" spans="1:13" ht="12" customHeight="1">
      <c r="A79" s="40">
        <v>12</v>
      </c>
      <c r="B79" s="40">
        <v>12</v>
      </c>
      <c r="C79" s="91" t="s">
        <v>162</v>
      </c>
      <c r="D79" s="91" t="s">
        <v>163</v>
      </c>
      <c r="E79" s="118" t="s">
        <v>70</v>
      </c>
      <c r="F79" s="43">
        <v>75</v>
      </c>
      <c r="G79" s="115">
        <v>50</v>
      </c>
      <c r="H79" s="116">
        <f t="shared" si="2"/>
        <v>25</v>
      </c>
      <c r="K79" s="6"/>
    </row>
    <row r="80" spans="1:13" ht="12" customHeight="1">
      <c r="A80" s="40">
        <v>13</v>
      </c>
      <c r="B80" s="40">
        <v>13</v>
      </c>
      <c r="C80" s="91" t="s">
        <v>433</v>
      </c>
      <c r="D80" s="91" t="s">
        <v>444</v>
      </c>
      <c r="E80" s="53" t="s">
        <v>442</v>
      </c>
      <c r="F80" s="43">
        <v>54</v>
      </c>
      <c r="G80" s="115">
        <v>0</v>
      </c>
      <c r="H80" s="116">
        <f t="shared" si="2"/>
        <v>0</v>
      </c>
      <c r="K80" s="6"/>
    </row>
    <row r="81" spans="1:11" ht="12" customHeight="1">
      <c r="A81" s="40">
        <v>14</v>
      </c>
      <c r="B81" s="40">
        <v>14</v>
      </c>
      <c r="C81" s="82" t="s">
        <v>135</v>
      </c>
      <c r="D81" s="82" t="s">
        <v>136</v>
      </c>
      <c r="E81" s="83" t="s">
        <v>64</v>
      </c>
      <c r="F81" s="43">
        <v>50</v>
      </c>
      <c r="G81" s="115">
        <v>0</v>
      </c>
      <c r="H81" s="116">
        <f t="shared" si="2"/>
        <v>0</v>
      </c>
      <c r="K81" s="6"/>
    </row>
    <row r="82" spans="1:11" ht="12" customHeight="1">
      <c r="A82" s="40">
        <v>15</v>
      </c>
      <c r="B82" s="40">
        <v>15</v>
      </c>
      <c r="C82" s="91" t="s">
        <v>127</v>
      </c>
      <c r="D82" s="91" t="s">
        <v>128</v>
      </c>
      <c r="E82" s="83" t="s">
        <v>70</v>
      </c>
      <c r="F82" s="43">
        <v>48</v>
      </c>
      <c r="G82" s="115">
        <v>0</v>
      </c>
      <c r="H82" s="116">
        <f t="shared" si="2"/>
        <v>0</v>
      </c>
      <c r="K82" s="6"/>
    </row>
    <row r="83" spans="1:11" ht="12" customHeight="1">
      <c r="A83" s="40">
        <v>16</v>
      </c>
      <c r="B83" s="40">
        <v>16</v>
      </c>
      <c r="C83" s="91" t="s">
        <v>430</v>
      </c>
      <c r="D83" s="91" t="s">
        <v>431</v>
      </c>
      <c r="E83" s="83" t="s">
        <v>168</v>
      </c>
      <c r="F83" s="43">
        <v>40</v>
      </c>
      <c r="G83" s="115">
        <v>0</v>
      </c>
      <c r="H83" s="116">
        <f t="shared" si="2"/>
        <v>0</v>
      </c>
      <c r="K83" s="6"/>
    </row>
    <row r="84" spans="1:11" ht="12" customHeight="1">
      <c r="A84" s="40">
        <v>17</v>
      </c>
      <c r="B84" s="40">
        <v>17</v>
      </c>
      <c r="C84" s="91" t="s">
        <v>196</v>
      </c>
      <c r="D84" s="91" t="s">
        <v>197</v>
      </c>
      <c r="E84" s="42" t="s">
        <v>70</v>
      </c>
      <c r="F84" s="43">
        <v>20</v>
      </c>
      <c r="G84" s="115">
        <v>14</v>
      </c>
      <c r="H84" s="116">
        <f t="shared" si="2"/>
        <v>7</v>
      </c>
      <c r="K84" s="6"/>
    </row>
    <row r="85" spans="1:11" ht="12" customHeight="1">
      <c r="A85" s="40">
        <v>18</v>
      </c>
      <c r="B85" s="40">
        <v>18</v>
      </c>
      <c r="C85" s="91" t="s">
        <v>145</v>
      </c>
      <c r="D85" s="91" t="s">
        <v>146</v>
      </c>
      <c r="E85" s="92" t="s">
        <v>147</v>
      </c>
      <c r="F85" s="43">
        <v>10.5</v>
      </c>
      <c r="G85" s="115">
        <v>0</v>
      </c>
      <c r="H85" s="116">
        <f t="shared" si="2"/>
        <v>0</v>
      </c>
      <c r="K85" s="6"/>
    </row>
    <row r="86" spans="1:11" ht="12" customHeight="1">
      <c r="A86" s="40">
        <v>19</v>
      </c>
      <c r="B86" s="40">
        <v>19</v>
      </c>
      <c r="C86" s="91" t="s">
        <v>432</v>
      </c>
      <c r="D86" s="91"/>
      <c r="E86" s="52"/>
      <c r="F86" s="43">
        <v>10</v>
      </c>
      <c r="G86" s="115">
        <v>0</v>
      </c>
      <c r="H86" s="116">
        <f t="shared" si="2"/>
        <v>0</v>
      </c>
      <c r="K86" s="6"/>
    </row>
    <row r="87" spans="1:11" ht="12" customHeight="1">
      <c r="A87" s="40">
        <v>20</v>
      </c>
      <c r="B87" s="40">
        <v>20</v>
      </c>
      <c r="C87" s="91" t="s">
        <v>224</v>
      </c>
      <c r="D87" s="91" t="s">
        <v>225</v>
      </c>
      <c r="E87" s="94" t="s">
        <v>67</v>
      </c>
      <c r="F87" s="43">
        <v>7</v>
      </c>
      <c r="G87" s="115">
        <v>0</v>
      </c>
      <c r="H87" s="116">
        <f t="shared" si="2"/>
        <v>0</v>
      </c>
      <c r="K87" s="6"/>
    </row>
    <row r="88" spans="1:11" ht="12" customHeight="1">
      <c r="A88" s="40">
        <v>21</v>
      </c>
      <c r="B88" s="40">
        <v>21</v>
      </c>
      <c r="C88" s="40" t="s">
        <v>166</v>
      </c>
      <c r="D88" s="91" t="s">
        <v>167</v>
      </c>
      <c r="E88" s="118" t="s">
        <v>70</v>
      </c>
      <c r="F88" s="43">
        <v>7</v>
      </c>
      <c r="G88" s="115">
        <v>0</v>
      </c>
      <c r="H88" s="116">
        <f t="shared" si="2"/>
        <v>0</v>
      </c>
      <c r="K88" s="6"/>
    </row>
    <row r="89" spans="1:11" ht="12" customHeight="1">
      <c r="A89" s="40">
        <v>22</v>
      </c>
      <c r="B89" s="40">
        <v>22</v>
      </c>
      <c r="C89" s="40" t="s">
        <v>150</v>
      </c>
      <c r="D89" s="91" t="s">
        <v>151</v>
      </c>
      <c r="E89" s="118" t="s">
        <v>67</v>
      </c>
      <c r="F89" s="43">
        <v>0</v>
      </c>
      <c r="G89" s="115">
        <v>0</v>
      </c>
      <c r="H89" s="116">
        <f t="shared" si="2"/>
        <v>0</v>
      </c>
      <c r="K89" s="6"/>
    </row>
    <row r="90" spans="1:11" ht="12" customHeight="1">
      <c r="A90" s="40">
        <v>23</v>
      </c>
      <c r="B90" s="40">
        <v>23</v>
      </c>
      <c r="C90" s="40" t="s">
        <v>123</v>
      </c>
      <c r="D90" s="91" t="s">
        <v>124</v>
      </c>
      <c r="E90" s="118" t="s">
        <v>64</v>
      </c>
      <c r="F90" s="43">
        <v>0</v>
      </c>
      <c r="G90" s="115">
        <v>0</v>
      </c>
      <c r="H90" s="116">
        <f t="shared" si="2"/>
        <v>0</v>
      </c>
      <c r="K90" s="6"/>
    </row>
    <row r="91" spans="1:11" ht="12" customHeight="1">
      <c r="A91" s="40">
        <v>24</v>
      </c>
      <c r="B91" s="40">
        <v>24</v>
      </c>
      <c r="C91" s="40" t="s">
        <v>141</v>
      </c>
      <c r="D91" s="91" t="s">
        <v>142</v>
      </c>
      <c r="E91" s="118" t="s">
        <v>67</v>
      </c>
      <c r="F91" s="43">
        <v>0</v>
      </c>
      <c r="G91" s="115">
        <v>0</v>
      </c>
      <c r="H91" s="116">
        <f t="shared" si="2"/>
        <v>0</v>
      </c>
      <c r="K91" s="6"/>
    </row>
    <row r="92" spans="1:11" ht="12" customHeight="1">
      <c r="A92" s="40">
        <v>25</v>
      </c>
      <c r="B92" s="40">
        <v>25</v>
      </c>
      <c r="C92" s="40" t="s">
        <v>310</v>
      </c>
      <c r="D92" s="91" t="s">
        <v>311</v>
      </c>
      <c r="E92" s="53" t="s">
        <v>168</v>
      </c>
      <c r="F92" s="43">
        <v>0</v>
      </c>
      <c r="G92" s="115">
        <v>0</v>
      </c>
      <c r="H92" s="116">
        <f t="shared" si="2"/>
        <v>0</v>
      </c>
      <c r="K92" s="6"/>
    </row>
    <row r="93" spans="1:11" ht="12" customHeight="1">
      <c r="A93" s="40">
        <v>26</v>
      </c>
      <c r="B93" s="40">
        <v>26</v>
      </c>
      <c r="C93" s="91" t="s">
        <v>200</v>
      </c>
      <c r="D93" s="91" t="s">
        <v>201</v>
      </c>
      <c r="E93" s="90" t="s">
        <v>84</v>
      </c>
      <c r="F93" s="43">
        <v>0</v>
      </c>
      <c r="G93" s="115">
        <v>0</v>
      </c>
      <c r="H93" s="116">
        <f t="shared" si="2"/>
        <v>0</v>
      </c>
      <c r="K93" s="6"/>
    </row>
    <row r="94" spans="1:11" ht="12" customHeight="1">
      <c r="A94" s="40">
        <v>27</v>
      </c>
      <c r="B94" s="40">
        <v>27</v>
      </c>
      <c r="C94" s="91" t="s">
        <v>174</v>
      </c>
      <c r="D94" s="91" t="s">
        <v>175</v>
      </c>
      <c r="E94" s="92" t="s">
        <v>92</v>
      </c>
      <c r="F94" s="43">
        <v>0</v>
      </c>
      <c r="G94" s="115">
        <v>0</v>
      </c>
      <c r="H94" s="116">
        <f t="shared" si="2"/>
        <v>0</v>
      </c>
      <c r="K94" s="6"/>
    </row>
    <row r="95" spans="1:11" ht="12" customHeight="1">
      <c r="A95" s="40">
        <v>28</v>
      </c>
      <c r="B95" s="40">
        <v>28</v>
      </c>
      <c r="C95" s="91" t="s">
        <v>198</v>
      </c>
      <c r="D95" s="91" t="s">
        <v>199</v>
      </c>
      <c r="E95" s="92" t="s">
        <v>64</v>
      </c>
      <c r="F95" s="43">
        <v>0</v>
      </c>
      <c r="G95" s="115">
        <v>0</v>
      </c>
      <c r="H95" s="116">
        <f t="shared" si="2"/>
        <v>0</v>
      </c>
      <c r="K95" s="6"/>
    </row>
    <row r="96" spans="1:11" ht="12" customHeight="1">
      <c r="A96" s="40">
        <v>29</v>
      </c>
      <c r="B96" s="40">
        <v>29</v>
      </c>
      <c r="C96" s="91" t="s">
        <v>337</v>
      </c>
      <c r="D96" s="91" t="s">
        <v>338</v>
      </c>
      <c r="E96" s="118" t="s">
        <v>64</v>
      </c>
      <c r="F96" s="43">
        <v>0</v>
      </c>
      <c r="G96" s="115">
        <v>0</v>
      </c>
      <c r="H96" s="116">
        <f t="shared" si="2"/>
        <v>0</v>
      </c>
      <c r="K96" s="6"/>
    </row>
    <row r="97" spans="1:11" ht="12" customHeight="1">
      <c r="A97" s="40">
        <v>30</v>
      </c>
      <c r="B97" s="40">
        <v>30</v>
      </c>
      <c r="C97" s="40" t="s">
        <v>214</v>
      </c>
      <c r="D97" s="91" t="s">
        <v>215</v>
      </c>
      <c r="E97" s="83" t="s">
        <v>77</v>
      </c>
      <c r="F97" s="43">
        <v>0</v>
      </c>
      <c r="G97" s="115">
        <v>0</v>
      </c>
      <c r="H97" s="116">
        <f t="shared" si="2"/>
        <v>0</v>
      </c>
      <c r="K97" s="6"/>
    </row>
    <row r="98" spans="1:11" ht="12" customHeight="1">
      <c r="A98" s="40">
        <v>31</v>
      </c>
      <c r="B98" s="40">
        <v>31</v>
      </c>
      <c r="C98" s="91" t="s">
        <v>238</v>
      </c>
      <c r="D98" s="91" t="s">
        <v>239</v>
      </c>
      <c r="E98" s="92" t="s">
        <v>67</v>
      </c>
      <c r="F98" s="43">
        <v>0</v>
      </c>
      <c r="G98" s="115">
        <v>0</v>
      </c>
      <c r="H98" s="116">
        <f t="shared" si="2"/>
        <v>0</v>
      </c>
      <c r="K98" s="6"/>
    </row>
    <row r="99" spans="1:11" ht="12" customHeight="1">
      <c r="A99" s="40">
        <v>32</v>
      </c>
      <c r="B99" s="40">
        <v>32</v>
      </c>
      <c r="C99" s="91" t="s">
        <v>232</v>
      </c>
      <c r="D99" s="91" t="s">
        <v>233</v>
      </c>
      <c r="E99" s="89" t="s">
        <v>84</v>
      </c>
      <c r="F99" s="43">
        <v>0</v>
      </c>
      <c r="G99" s="115">
        <v>0</v>
      </c>
      <c r="H99" s="124">
        <f t="shared" si="2"/>
        <v>0</v>
      </c>
      <c r="K99" s="6"/>
    </row>
    <row r="100" spans="1:11" ht="12" customHeight="1">
      <c r="A100" s="40">
        <v>33</v>
      </c>
      <c r="B100" s="40">
        <v>33</v>
      </c>
      <c r="C100" s="91" t="s">
        <v>250</v>
      </c>
      <c r="D100" s="91" t="s">
        <v>251</v>
      </c>
      <c r="E100" s="92" t="s">
        <v>84</v>
      </c>
      <c r="F100" s="43">
        <v>0</v>
      </c>
      <c r="G100" s="115">
        <v>0</v>
      </c>
      <c r="H100" s="116">
        <f t="shared" si="2"/>
        <v>0</v>
      </c>
      <c r="K100" s="6"/>
    </row>
    <row r="101" spans="1:11" ht="12" customHeight="1">
      <c r="A101" s="40">
        <v>34</v>
      </c>
      <c r="B101" s="40">
        <v>34</v>
      </c>
      <c r="C101" s="40" t="s">
        <v>220</v>
      </c>
      <c r="D101" s="91" t="s">
        <v>221</v>
      </c>
      <c r="E101" s="42" t="s">
        <v>73</v>
      </c>
      <c r="F101" s="43">
        <v>0</v>
      </c>
      <c r="G101" s="115">
        <v>0</v>
      </c>
      <c r="H101" s="116">
        <f t="shared" si="2"/>
        <v>0</v>
      </c>
      <c r="K101" s="6"/>
    </row>
    <row r="102" spans="1:11" ht="12" customHeight="1">
      <c r="A102" s="40">
        <v>35</v>
      </c>
      <c r="B102" s="40">
        <v>35</v>
      </c>
      <c r="C102" s="91" t="s">
        <v>242</v>
      </c>
      <c r="D102" s="91" t="s">
        <v>243</v>
      </c>
      <c r="E102" s="89" t="s">
        <v>168</v>
      </c>
      <c r="F102" s="43">
        <v>0</v>
      </c>
      <c r="G102" s="115">
        <v>0</v>
      </c>
      <c r="H102" s="116">
        <f t="shared" si="2"/>
        <v>0</v>
      </c>
      <c r="K102" s="6"/>
    </row>
    <row r="103" spans="1:11" ht="12" customHeight="1">
      <c r="A103" s="40">
        <v>36</v>
      </c>
      <c r="B103" s="40">
        <v>36</v>
      </c>
      <c r="C103" s="91" t="s">
        <v>234</v>
      </c>
      <c r="D103" s="91" t="s">
        <v>235</v>
      </c>
      <c r="E103" s="92" t="s">
        <v>84</v>
      </c>
      <c r="F103" s="43">
        <v>0</v>
      </c>
      <c r="G103" s="115">
        <v>0</v>
      </c>
      <c r="H103" s="116">
        <f t="shared" si="2"/>
        <v>0</v>
      </c>
      <c r="K103" s="6"/>
    </row>
    <row r="104" spans="1:11" ht="12" customHeight="1">
      <c r="A104" s="40">
        <v>37</v>
      </c>
      <c r="B104" s="40">
        <v>37</v>
      </c>
      <c r="C104" s="91" t="s">
        <v>240</v>
      </c>
      <c r="D104" s="91" t="s">
        <v>241</v>
      </c>
      <c r="E104" s="92" t="s">
        <v>168</v>
      </c>
      <c r="F104" s="43">
        <v>0</v>
      </c>
      <c r="G104" s="115">
        <v>0</v>
      </c>
      <c r="H104" s="116">
        <f t="shared" si="2"/>
        <v>0</v>
      </c>
      <c r="K104" s="6"/>
    </row>
    <row r="105" spans="1:11" ht="12" customHeight="1">
      <c r="A105" s="40">
        <v>38</v>
      </c>
      <c r="B105" s="40">
        <v>38</v>
      </c>
      <c r="C105" s="91" t="s">
        <v>260</v>
      </c>
      <c r="D105" s="91" t="s">
        <v>261</v>
      </c>
      <c r="E105" s="92" t="s">
        <v>168</v>
      </c>
      <c r="F105" s="43">
        <v>0</v>
      </c>
      <c r="G105" s="115">
        <v>0</v>
      </c>
      <c r="H105" s="116">
        <f t="shared" si="2"/>
        <v>0</v>
      </c>
      <c r="K105" s="6"/>
    </row>
    <row r="106" spans="1:11" ht="12" customHeight="1">
      <c r="A106" s="40">
        <v>39</v>
      </c>
      <c r="B106" s="40">
        <v>39</v>
      </c>
      <c r="C106" s="91" t="s">
        <v>339</v>
      </c>
      <c r="D106" s="91" t="s">
        <v>340</v>
      </c>
      <c r="E106" s="92" t="s">
        <v>168</v>
      </c>
      <c r="F106" s="43">
        <v>0</v>
      </c>
      <c r="G106" s="115">
        <v>0</v>
      </c>
      <c r="H106" s="116">
        <f t="shared" si="2"/>
        <v>0</v>
      </c>
      <c r="K106" s="6"/>
    </row>
    <row r="107" spans="1:11" ht="12" customHeight="1">
      <c r="A107" s="40">
        <v>40</v>
      </c>
      <c r="B107" s="40">
        <v>40</v>
      </c>
      <c r="C107" s="91" t="s">
        <v>248</v>
      </c>
      <c r="D107" s="91" t="s">
        <v>249</v>
      </c>
      <c r="E107" s="92" t="s">
        <v>70</v>
      </c>
      <c r="F107" s="43">
        <v>0</v>
      </c>
      <c r="G107" s="115">
        <v>0</v>
      </c>
      <c r="H107" s="116">
        <f t="shared" si="2"/>
        <v>0</v>
      </c>
      <c r="K107" s="6"/>
    </row>
    <row r="108" spans="1:11" ht="12" customHeight="1">
      <c r="A108">
        <v>41</v>
      </c>
      <c r="B108">
        <v>41</v>
      </c>
      <c r="C108" t="s">
        <v>180</v>
      </c>
      <c r="D108" t="s">
        <v>181</v>
      </c>
      <c r="E108" t="s">
        <v>168</v>
      </c>
      <c r="F108">
        <v>0</v>
      </c>
      <c r="G108" s="101">
        <v>0</v>
      </c>
      <c r="H108" s="116">
        <f t="shared" si="2"/>
        <v>0</v>
      </c>
      <c r="K108" s="6"/>
    </row>
    <row r="109" spans="1:11" ht="12" customHeight="1">
      <c r="A109">
        <v>42</v>
      </c>
      <c r="B109">
        <v>42</v>
      </c>
      <c r="C109" t="s">
        <v>298</v>
      </c>
      <c r="D109" t="s">
        <v>299</v>
      </c>
      <c r="E109" t="s">
        <v>168</v>
      </c>
      <c r="F109">
        <v>0</v>
      </c>
      <c r="G109" s="101">
        <v>0</v>
      </c>
      <c r="H109" s="116">
        <f t="shared" si="2"/>
        <v>0</v>
      </c>
      <c r="K109" s="6"/>
    </row>
    <row r="110" spans="1:11" ht="12" customHeight="1">
      <c r="A110">
        <v>43</v>
      </c>
      <c r="B110">
        <v>43</v>
      </c>
      <c r="C110" t="s">
        <v>277</v>
      </c>
      <c r="D110" t="s">
        <v>278</v>
      </c>
      <c r="E110" t="s">
        <v>168</v>
      </c>
      <c r="F110">
        <v>0</v>
      </c>
      <c r="G110" s="101">
        <v>0</v>
      </c>
      <c r="H110" s="116">
        <f t="shared" si="2"/>
        <v>0</v>
      </c>
      <c r="K110" s="6"/>
    </row>
    <row r="111" spans="1:11" ht="12" customHeight="1">
      <c r="G111" s="101"/>
      <c r="H111" s="101"/>
      <c r="K111" s="6"/>
    </row>
    <row r="112" spans="1:11" ht="12" customHeight="1">
      <c r="G112" s="101"/>
      <c r="H112" s="101"/>
      <c r="K112" s="6"/>
    </row>
    <row r="113" spans="7:11" ht="12" customHeight="1">
      <c r="G113" s="101"/>
      <c r="H113" s="101"/>
      <c r="K113" s="6"/>
    </row>
    <row r="114" spans="7:11" ht="12" customHeight="1">
      <c r="G114" s="101"/>
      <c r="H114" s="101"/>
      <c r="K114" s="6"/>
    </row>
    <row r="115" spans="7:11" ht="12" customHeight="1">
      <c r="G115" s="101"/>
      <c r="H115" s="101"/>
      <c r="K115" s="6"/>
    </row>
    <row r="116" spans="7:11" ht="12" customHeight="1">
      <c r="G116" s="101"/>
      <c r="H116" s="101"/>
      <c r="K116" s="6"/>
    </row>
    <row r="117" spans="7:11" ht="12" customHeight="1">
      <c r="G117" s="101"/>
      <c r="H117" s="101"/>
      <c r="K117" s="6"/>
    </row>
    <row r="118" spans="7:11" ht="12" customHeight="1">
      <c r="G118" s="101"/>
      <c r="H118" s="101"/>
      <c r="K118" s="6"/>
    </row>
    <row r="119" spans="7:11" ht="12" customHeight="1">
      <c r="G119" s="101"/>
      <c r="H119" s="101"/>
      <c r="K119" s="6"/>
    </row>
    <row r="120" spans="7:11" ht="12" customHeight="1">
      <c r="G120" s="101"/>
      <c r="H120" s="101"/>
      <c r="K120" s="6"/>
    </row>
    <row r="121" spans="7:11" ht="12" customHeight="1">
      <c r="G121" s="101"/>
      <c r="H121" s="101"/>
      <c r="K121" s="6"/>
    </row>
    <row r="122" spans="7:11" ht="12" customHeight="1">
      <c r="G122" s="101"/>
      <c r="H122" s="101"/>
      <c r="K122" s="6"/>
    </row>
    <row r="123" spans="7:11" ht="12" customHeight="1">
      <c r="G123" s="101"/>
      <c r="H123" s="101"/>
      <c r="K123" s="6"/>
    </row>
    <row r="124" spans="7:11" ht="12" customHeight="1">
      <c r="G124" s="101"/>
      <c r="H124" s="101"/>
      <c r="K124" s="6"/>
    </row>
    <row r="125" spans="7:11" ht="12" customHeight="1">
      <c r="G125" s="101"/>
      <c r="H125" s="101"/>
      <c r="K125" s="6"/>
    </row>
    <row r="126" spans="7:11" ht="12" customHeight="1">
      <c r="G126" s="101"/>
      <c r="H126" s="101"/>
      <c r="K126" s="6"/>
    </row>
    <row r="127" spans="7:11" ht="12" customHeight="1">
      <c r="G127" s="101"/>
      <c r="H127" s="101"/>
      <c r="K127" s="6"/>
    </row>
    <row r="128" spans="7:11" ht="12" customHeight="1">
      <c r="G128" s="101"/>
      <c r="H128" s="101"/>
      <c r="K128" s="6"/>
    </row>
    <row r="129" spans="7:11" ht="12" customHeight="1">
      <c r="G129" s="101"/>
      <c r="H129" s="101"/>
      <c r="K129" s="6"/>
    </row>
    <row r="130" spans="7:11" ht="12" customHeight="1">
      <c r="G130" s="101"/>
      <c r="H130" s="101"/>
      <c r="K130" s="6"/>
    </row>
    <row r="131" spans="7:11" ht="12" customHeight="1">
      <c r="G131" s="101"/>
      <c r="H131" s="101"/>
      <c r="K131" s="6"/>
    </row>
    <row r="132" spans="7:11" ht="12" customHeight="1">
      <c r="G132" s="101"/>
      <c r="H132" s="101"/>
      <c r="K132" s="6"/>
    </row>
    <row r="133" spans="7:11" ht="12" customHeight="1">
      <c r="G133" s="101"/>
      <c r="H133" s="101"/>
      <c r="K133" s="6"/>
    </row>
    <row r="134" spans="7:11" ht="12" customHeight="1">
      <c r="G134" s="101"/>
      <c r="H134" s="101"/>
      <c r="K134" s="6"/>
    </row>
    <row r="135" spans="7:11" ht="12" customHeight="1">
      <c r="G135" s="101"/>
      <c r="H135" s="101"/>
      <c r="K135" s="6"/>
    </row>
    <row r="136" spans="7:11" ht="12" customHeight="1">
      <c r="G136" s="101"/>
      <c r="H136" s="101"/>
      <c r="K136" s="6"/>
    </row>
    <row r="137" spans="7:11" ht="12" customHeight="1">
      <c r="G137" s="101"/>
      <c r="H137" s="101"/>
      <c r="K137" s="6"/>
    </row>
    <row r="138" spans="7:11" ht="12" customHeight="1">
      <c r="G138" s="101"/>
      <c r="H138" s="101"/>
      <c r="K138" s="6"/>
    </row>
    <row r="139" spans="7:11" ht="12" customHeight="1">
      <c r="G139" s="101"/>
      <c r="H139" s="101"/>
      <c r="K139" s="6"/>
    </row>
    <row r="140" spans="7:11" ht="12" customHeight="1">
      <c r="G140" s="101"/>
      <c r="H140" s="101"/>
      <c r="K140" s="6"/>
    </row>
    <row r="141" spans="7:11" ht="12" customHeight="1">
      <c r="G141" s="101"/>
      <c r="H141" s="101"/>
      <c r="K141" s="6"/>
    </row>
    <row r="142" spans="7:11" ht="12" customHeight="1">
      <c r="G142" s="101"/>
      <c r="H142" s="101"/>
      <c r="K142" s="6"/>
    </row>
    <row r="143" spans="7:11" ht="12" customHeight="1">
      <c r="K143" s="6"/>
    </row>
    <row r="144" spans="7:11" ht="12" customHeight="1">
      <c r="K144" s="6"/>
    </row>
    <row r="145" spans="11:11" ht="12" customHeight="1">
      <c r="K145" s="6"/>
    </row>
    <row r="146" spans="11:11" ht="12" customHeight="1">
      <c r="K146" s="6"/>
    </row>
    <row r="147" spans="11:11" ht="12" customHeight="1">
      <c r="K147" s="6"/>
    </row>
    <row r="148" spans="11:11" ht="12" customHeight="1">
      <c r="K148" s="6"/>
    </row>
    <row r="149" spans="11:11" ht="12" customHeight="1">
      <c r="K149" s="6"/>
    </row>
    <row r="150" spans="11:11" ht="12" customHeight="1">
      <c r="K150" s="6"/>
    </row>
    <row r="151" spans="11:11" ht="12" customHeight="1">
      <c r="K151" s="6"/>
    </row>
    <row r="152" spans="11:11" ht="12" customHeight="1">
      <c r="K152" s="6"/>
    </row>
    <row r="153" spans="11:11" ht="12" customHeight="1">
      <c r="K153" s="6"/>
    </row>
    <row r="154" spans="11:11" ht="12" customHeight="1">
      <c r="K154" s="6"/>
    </row>
    <row r="155" spans="11:11" ht="12" customHeight="1">
      <c r="K155" s="6"/>
    </row>
    <row r="156" spans="11:11" ht="12" customHeight="1">
      <c r="K156" s="6"/>
    </row>
    <row r="157" spans="11:11" ht="12" customHeight="1">
      <c r="K157" s="6"/>
    </row>
    <row r="158" spans="11:11" ht="12" customHeight="1">
      <c r="K158" s="6"/>
    </row>
    <row r="159" spans="11:11" ht="12" customHeight="1">
      <c r="K159" s="6"/>
    </row>
    <row r="160" spans="11:11" ht="12" customHeight="1">
      <c r="K160" s="6"/>
    </row>
    <row r="161" spans="11:11" ht="12" customHeight="1">
      <c r="K161" s="6"/>
    </row>
    <row r="162" spans="11:11" ht="12" customHeight="1">
      <c r="K162" s="6"/>
    </row>
    <row r="163" spans="11:11" ht="12" customHeight="1">
      <c r="K163" s="6"/>
    </row>
    <row r="164" spans="11:11" ht="12" customHeight="1">
      <c r="K164" s="6"/>
    </row>
    <row r="165" spans="11:11" ht="12" customHeight="1">
      <c r="K165" s="6"/>
    </row>
    <row r="166" spans="11:11" ht="12" customHeight="1">
      <c r="K166" s="6"/>
    </row>
    <row r="167" spans="11:11" ht="12" customHeight="1">
      <c r="K167" s="6"/>
    </row>
    <row r="168" spans="11:11" ht="12" customHeight="1">
      <c r="K168" s="6"/>
    </row>
    <row r="169" spans="11:11" ht="12" customHeight="1">
      <c r="K169" s="6"/>
    </row>
    <row r="170" spans="11:11" ht="12" customHeight="1">
      <c r="K170" s="6"/>
    </row>
    <row r="171" spans="11:11" ht="12" customHeight="1">
      <c r="K171" s="6"/>
    </row>
    <row r="172" spans="11:11" ht="12" customHeight="1">
      <c r="K172" s="6"/>
    </row>
    <row r="173" spans="11:11" ht="12" customHeight="1">
      <c r="K173" s="6"/>
    </row>
    <row r="174" spans="11:11" ht="12" customHeight="1">
      <c r="K174" s="6"/>
    </row>
    <row r="175" spans="11:11" ht="12" customHeight="1">
      <c r="K175" s="6"/>
    </row>
    <row r="176" spans="11:11" ht="12" customHeight="1">
      <c r="K176" s="6"/>
    </row>
    <row r="177" spans="11:11" ht="12" customHeight="1">
      <c r="K177" s="6"/>
    </row>
    <row r="178" spans="11:11" ht="12" customHeight="1">
      <c r="K178" s="6"/>
    </row>
    <row r="179" spans="11:11" ht="12" customHeight="1">
      <c r="K179" s="6"/>
    </row>
    <row r="180" spans="11:11" ht="12" customHeight="1">
      <c r="K180" s="6"/>
    </row>
    <row r="181" spans="11:11" ht="12" customHeight="1">
      <c r="K181" s="6"/>
    </row>
    <row r="182" spans="11:11" ht="12" customHeight="1">
      <c r="K182" s="6"/>
    </row>
    <row r="183" spans="11:11" ht="12" customHeight="1">
      <c r="K183" s="6"/>
    </row>
    <row r="184" spans="11:11" ht="12" customHeight="1">
      <c r="K184" s="6"/>
    </row>
    <row r="185" spans="11:11" ht="12" customHeight="1">
      <c r="K185" s="6"/>
    </row>
    <row r="186" spans="11:11" ht="12" customHeight="1">
      <c r="K186" s="6"/>
    </row>
    <row r="187" spans="11:11" ht="12" customHeight="1">
      <c r="K187" s="6"/>
    </row>
    <row r="188" spans="11:11" ht="12" customHeight="1">
      <c r="K188" s="6"/>
    </row>
    <row r="189" spans="11:11" ht="12" customHeight="1">
      <c r="K189" s="6"/>
    </row>
    <row r="190" spans="11:11" ht="12" customHeight="1">
      <c r="K190" s="6"/>
    </row>
    <row r="191" spans="11:11" ht="12" customHeight="1">
      <c r="K191" s="6"/>
    </row>
    <row r="192" spans="11:11" ht="12" customHeight="1">
      <c r="K192" s="6"/>
    </row>
    <row r="193" spans="11:11" ht="12" customHeight="1">
      <c r="K193" s="6"/>
    </row>
    <row r="194" spans="11:11" ht="12" customHeight="1">
      <c r="K194" s="6"/>
    </row>
    <row r="195" spans="11:11" ht="12" customHeight="1">
      <c r="K195" s="6"/>
    </row>
    <row r="196" spans="11:11" ht="12" customHeight="1">
      <c r="K196" s="6"/>
    </row>
    <row r="197" spans="11:11" ht="12" customHeight="1">
      <c r="K197" s="6"/>
    </row>
    <row r="198" spans="11:11" ht="12" customHeight="1">
      <c r="K198" s="6"/>
    </row>
    <row r="199" spans="11:11" ht="12" customHeight="1">
      <c r="K199" s="6"/>
    </row>
    <row r="200" spans="11:11" ht="12" customHeight="1">
      <c r="K200" s="6"/>
    </row>
    <row r="201" spans="11:11" ht="12" customHeight="1">
      <c r="K201" s="6"/>
    </row>
    <row r="202" spans="11:11" ht="12" customHeight="1">
      <c r="K202" s="6"/>
    </row>
    <row r="203" spans="11:11" ht="12" customHeight="1">
      <c r="K203" s="6"/>
    </row>
    <row r="204" spans="11:11" ht="12" customHeight="1">
      <c r="K204" s="6"/>
    </row>
    <row r="205" spans="11:11" ht="12" customHeight="1">
      <c r="K205" s="6"/>
    </row>
    <row r="206" spans="11:11" ht="12" customHeight="1">
      <c r="K206" s="6"/>
    </row>
    <row r="207" spans="11:11" ht="12" customHeight="1">
      <c r="K207" s="6"/>
    </row>
    <row r="208" spans="11:11" ht="12" customHeight="1">
      <c r="K208" s="6"/>
    </row>
    <row r="209" spans="11:11" ht="12" customHeight="1">
      <c r="K209" s="6"/>
    </row>
    <row r="210" spans="11:11" ht="12" customHeight="1">
      <c r="K210" s="6"/>
    </row>
    <row r="211" spans="11:11" ht="12" customHeight="1">
      <c r="K211" s="6"/>
    </row>
    <row r="212" spans="11:11" ht="12" customHeight="1">
      <c r="K212" s="6"/>
    </row>
    <row r="213" spans="11:11" ht="12" customHeight="1">
      <c r="K213" s="6"/>
    </row>
    <row r="214" spans="11:11" ht="12" customHeight="1">
      <c r="K214" s="6"/>
    </row>
    <row r="215" spans="11:11" ht="12" customHeight="1">
      <c r="K215" s="6"/>
    </row>
    <row r="216" spans="11:11" ht="12" customHeight="1">
      <c r="K216" s="6"/>
    </row>
    <row r="217" spans="11:11" ht="12" customHeight="1">
      <c r="K217" s="6"/>
    </row>
    <row r="218" spans="11:11" ht="12" customHeight="1">
      <c r="K218" s="6"/>
    </row>
    <row r="219" spans="11:11" ht="12" customHeight="1">
      <c r="K219" s="6"/>
    </row>
    <row r="220" spans="11:11" ht="12" customHeight="1">
      <c r="K220" s="6"/>
    </row>
    <row r="221" spans="11:11" ht="12" customHeight="1">
      <c r="K221" s="6"/>
    </row>
    <row r="222" spans="11:11" ht="12" customHeight="1">
      <c r="K222" s="6"/>
    </row>
    <row r="223" spans="11:11" ht="12" customHeight="1">
      <c r="K223" s="6"/>
    </row>
    <row r="224" spans="11:11" ht="12" customHeight="1">
      <c r="K224" s="6"/>
    </row>
    <row r="225" spans="11:11" ht="12" customHeight="1">
      <c r="K225" s="6"/>
    </row>
    <row r="226" spans="11:11" ht="12" customHeight="1">
      <c r="K226" s="6"/>
    </row>
    <row r="227" spans="11:11" ht="12" customHeight="1">
      <c r="K227" s="6"/>
    </row>
    <row r="228" spans="11:11" ht="12" customHeight="1">
      <c r="K228" s="6"/>
    </row>
    <row r="229" spans="11:11" ht="12" customHeight="1">
      <c r="K229" s="6"/>
    </row>
    <row r="230" spans="11:11" ht="12" customHeight="1">
      <c r="K230" s="6"/>
    </row>
    <row r="231" spans="11:11" ht="12" customHeight="1">
      <c r="K231" s="6"/>
    </row>
    <row r="232" spans="11:11" ht="12" customHeight="1">
      <c r="K232" s="6"/>
    </row>
    <row r="233" spans="11:11" ht="12" customHeight="1">
      <c r="K233" s="6"/>
    </row>
    <row r="234" spans="11:11" ht="12" customHeight="1">
      <c r="K234" s="6"/>
    </row>
    <row r="235" spans="11:11" ht="12" customHeight="1">
      <c r="K235" s="6"/>
    </row>
    <row r="236" spans="11:11" ht="12" customHeight="1">
      <c r="K236" s="6"/>
    </row>
    <row r="237" spans="11:11" ht="12" customHeight="1">
      <c r="K237" s="6"/>
    </row>
    <row r="238" spans="11:11" ht="12" customHeight="1">
      <c r="K238" s="6"/>
    </row>
    <row r="239" spans="11:11" ht="12" customHeight="1">
      <c r="K239" s="6"/>
    </row>
    <row r="240" spans="11:11" ht="12" customHeight="1">
      <c r="K240" s="6"/>
    </row>
    <row r="241" spans="11:11" ht="12" customHeight="1">
      <c r="K241" s="6"/>
    </row>
    <row r="242" spans="11:11" ht="12" customHeight="1">
      <c r="K242" s="6"/>
    </row>
    <row r="243" spans="11:11" ht="12" customHeight="1">
      <c r="K243" s="6"/>
    </row>
    <row r="244" spans="11:11" ht="12" customHeight="1">
      <c r="K244" s="6"/>
    </row>
    <row r="245" spans="11:11" ht="12" customHeight="1">
      <c r="K245" s="6"/>
    </row>
    <row r="246" spans="11:11" ht="12" customHeight="1">
      <c r="K246" s="6"/>
    </row>
    <row r="247" spans="11:11" ht="12" customHeight="1">
      <c r="K247" s="6"/>
    </row>
    <row r="248" spans="11:11" ht="12" customHeight="1">
      <c r="K248" s="6"/>
    </row>
    <row r="249" spans="11:11" ht="12" customHeight="1">
      <c r="K249" s="6"/>
    </row>
    <row r="250" spans="11:11" ht="12" customHeight="1">
      <c r="K250" s="6"/>
    </row>
    <row r="251" spans="11:11" ht="12" customHeight="1">
      <c r="K251" s="6"/>
    </row>
    <row r="252" spans="11:11" ht="12" customHeight="1">
      <c r="K252" s="6"/>
    </row>
    <row r="253" spans="11:11" ht="12" customHeight="1">
      <c r="K253" s="6"/>
    </row>
    <row r="254" spans="11:11" ht="12" customHeight="1">
      <c r="K254" s="6"/>
    </row>
    <row r="255" spans="11:11" ht="12" customHeight="1">
      <c r="K255" s="6"/>
    </row>
    <row r="256" spans="11:11" ht="12" customHeight="1">
      <c r="K256" s="6"/>
    </row>
    <row r="257" spans="11:11" ht="12" customHeight="1">
      <c r="K257" s="6"/>
    </row>
    <row r="258" spans="11:11" ht="12" customHeight="1">
      <c r="K258" s="6"/>
    </row>
    <row r="259" spans="11:11" ht="12" customHeight="1">
      <c r="K259" s="6"/>
    </row>
    <row r="260" spans="11:11" ht="12" customHeight="1">
      <c r="K260" s="6"/>
    </row>
    <row r="261" spans="11:11" ht="12" customHeight="1">
      <c r="K261" s="6"/>
    </row>
    <row r="262" spans="11:11" ht="12" customHeight="1">
      <c r="K262" s="6"/>
    </row>
    <row r="263" spans="11:11" ht="12" customHeight="1">
      <c r="K263" s="6"/>
    </row>
    <row r="264" spans="11:11" ht="12" customHeight="1">
      <c r="K264" s="6"/>
    </row>
    <row r="265" spans="11:11" ht="12" customHeight="1">
      <c r="K265" s="6"/>
    </row>
    <row r="266" spans="11:11" ht="12" customHeight="1">
      <c r="K266" s="6"/>
    </row>
    <row r="267" spans="11:11" ht="12" customHeight="1">
      <c r="K267" s="6"/>
    </row>
    <row r="268" spans="11:11" ht="12" customHeight="1">
      <c r="K268" s="6"/>
    </row>
    <row r="269" spans="11:11" ht="12" customHeight="1">
      <c r="K269" s="6"/>
    </row>
    <row r="270" spans="11:11" ht="12" customHeight="1">
      <c r="K270" s="6"/>
    </row>
    <row r="271" spans="11:11" ht="12" customHeight="1">
      <c r="K271" s="6"/>
    </row>
    <row r="272" spans="11:11" ht="12" customHeight="1">
      <c r="K272" s="6"/>
    </row>
    <row r="273" spans="11:11" ht="12" customHeight="1">
      <c r="K273" s="6"/>
    </row>
    <row r="274" spans="11:11" ht="12" customHeight="1">
      <c r="K274" s="6"/>
    </row>
    <row r="275" spans="11:11" ht="12" customHeight="1">
      <c r="K275" s="6"/>
    </row>
    <row r="276" spans="11:11" ht="12" customHeight="1">
      <c r="K276" s="6"/>
    </row>
    <row r="277" spans="11:11" ht="12" customHeight="1">
      <c r="K277" s="6"/>
    </row>
    <row r="278" spans="11:11" ht="12" customHeight="1">
      <c r="K278" s="6"/>
    </row>
    <row r="279" spans="11:11" ht="12" customHeight="1">
      <c r="K279" s="6"/>
    </row>
    <row r="280" spans="11:11" ht="12" customHeight="1">
      <c r="K280" s="6"/>
    </row>
    <row r="281" spans="11:11" ht="12" customHeight="1">
      <c r="K281" s="6"/>
    </row>
    <row r="282" spans="11:11" ht="12" customHeight="1">
      <c r="K282" s="6"/>
    </row>
    <row r="283" spans="11:11" ht="12" customHeight="1">
      <c r="K283" s="6"/>
    </row>
    <row r="284" spans="11:11" ht="12" customHeight="1">
      <c r="K284" s="6"/>
    </row>
    <row r="285" spans="11:11" ht="12" customHeight="1">
      <c r="K285" s="6"/>
    </row>
    <row r="286" spans="11:11" ht="12" customHeight="1">
      <c r="K286" s="6"/>
    </row>
    <row r="287" spans="11:11" ht="12" customHeight="1">
      <c r="K287" s="6"/>
    </row>
    <row r="288" spans="11:11" ht="12" customHeight="1">
      <c r="K288" s="6"/>
    </row>
    <row r="289" spans="11:11" ht="12" customHeight="1">
      <c r="K289" s="6"/>
    </row>
    <row r="290" spans="11:11" ht="12" customHeight="1">
      <c r="K290" s="6"/>
    </row>
    <row r="291" spans="11:11" ht="12" customHeight="1">
      <c r="K291" s="6"/>
    </row>
    <row r="292" spans="11:11" ht="12" customHeight="1">
      <c r="K292" s="6"/>
    </row>
    <row r="293" spans="11:11" ht="12" customHeight="1">
      <c r="K293" s="6"/>
    </row>
    <row r="294" spans="11:11" ht="12" customHeight="1">
      <c r="K294" s="6"/>
    </row>
    <row r="295" spans="11:11" ht="12" customHeight="1">
      <c r="K295" s="6"/>
    </row>
    <row r="296" spans="11:11" ht="12" customHeight="1">
      <c r="K296" s="6"/>
    </row>
    <row r="297" spans="11:11" ht="12" customHeight="1">
      <c r="K297" s="6"/>
    </row>
    <row r="298" spans="11:11" ht="12" customHeight="1">
      <c r="K298" s="6"/>
    </row>
    <row r="299" spans="11:11" ht="12" customHeight="1">
      <c r="K299" s="6"/>
    </row>
    <row r="300" spans="11:11" ht="12" customHeight="1">
      <c r="K300" s="6"/>
    </row>
    <row r="301" spans="11:11" ht="12" customHeight="1">
      <c r="K301" s="6"/>
    </row>
    <row r="302" spans="11:11" ht="12" customHeight="1">
      <c r="K302" s="6"/>
    </row>
    <row r="303" spans="11:11" ht="12" customHeight="1">
      <c r="K303" s="6"/>
    </row>
    <row r="304" spans="11:11" ht="12" customHeight="1">
      <c r="K304" s="6"/>
    </row>
    <row r="305" spans="11:11" ht="12" customHeight="1">
      <c r="K305" s="6"/>
    </row>
    <row r="306" spans="11:11" ht="12" customHeight="1">
      <c r="K306" s="6"/>
    </row>
    <row r="307" spans="11:11" ht="12" customHeight="1">
      <c r="K307" s="6"/>
    </row>
    <row r="308" spans="11:11" ht="12" customHeight="1">
      <c r="K308" s="6"/>
    </row>
    <row r="309" spans="11:11" ht="12" customHeight="1">
      <c r="K309" s="6"/>
    </row>
    <row r="310" spans="11:11" ht="12" customHeight="1">
      <c r="K310" s="6"/>
    </row>
    <row r="311" spans="11:11" ht="12" customHeight="1">
      <c r="K311" s="6"/>
    </row>
    <row r="312" spans="11:11" ht="12" customHeight="1">
      <c r="K312" s="6"/>
    </row>
    <row r="313" spans="11:11" ht="12" customHeight="1">
      <c r="K313" s="6"/>
    </row>
    <row r="314" spans="11:11" ht="12" customHeight="1">
      <c r="K314" s="6"/>
    </row>
    <row r="315" spans="11:11" ht="12" customHeight="1">
      <c r="K315" s="6"/>
    </row>
    <row r="316" spans="11:11" ht="12" customHeight="1">
      <c r="K316" s="6"/>
    </row>
    <row r="317" spans="11:11" ht="12" customHeight="1">
      <c r="K317" s="6"/>
    </row>
    <row r="318" spans="11:11" ht="12" customHeight="1">
      <c r="K318" s="6"/>
    </row>
    <row r="319" spans="11:11" ht="12" customHeight="1">
      <c r="K319" s="6"/>
    </row>
    <row r="320" spans="11:11" ht="12" customHeight="1">
      <c r="K320" s="6"/>
    </row>
    <row r="321" spans="11:11" ht="12" customHeight="1">
      <c r="K321" s="6"/>
    </row>
    <row r="322" spans="11:11" ht="12" customHeight="1">
      <c r="K322" s="6"/>
    </row>
    <row r="323" spans="11:11" ht="12" customHeight="1">
      <c r="K323" s="6"/>
    </row>
    <row r="324" spans="11:11" ht="12" customHeight="1">
      <c r="K324" s="6"/>
    </row>
    <row r="325" spans="11:11" ht="12" customHeight="1">
      <c r="K325" s="6"/>
    </row>
    <row r="326" spans="11:11" ht="12" customHeight="1">
      <c r="K326" s="6"/>
    </row>
    <row r="327" spans="11:11" ht="12" customHeight="1">
      <c r="K327" s="6"/>
    </row>
    <row r="328" spans="11:11" ht="12" customHeight="1">
      <c r="K328" s="6"/>
    </row>
    <row r="329" spans="11:11" ht="12" customHeight="1">
      <c r="K329" s="6"/>
    </row>
    <row r="330" spans="11:11" ht="12" customHeight="1">
      <c r="K330" s="6"/>
    </row>
    <row r="331" spans="11:11" ht="12" customHeight="1">
      <c r="K331" s="6"/>
    </row>
    <row r="332" spans="11:11" ht="12" customHeight="1">
      <c r="K332" s="6"/>
    </row>
    <row r="333" spans="11:11" ht="12" customHeight="1">
      <c r="K333" s="6"/>
    </row>
    <row r="334" spans="11:11" ht="12" customHeight="1">
      <c r="K334" s="6"/>
    </row>
    <row r="335" spans="11:11" ht="12" customHeight="1">
      <c r="K335" s="6"/>
    </row>
    <row r="336" spans="11:11" ht="12" customHeight="1">
      <c r="K336" s="6"/>
    </row>
    <row r="337" spans="11:11" ht="12" customHeight="1">
      <c r="K337" s="6"/>
    </row>
    <row r="338" spans="11:11" ht="12" customHeight="1">
      <c r="K338" s="6"/>
    </row>
    <row r="339" spans="11:11" ht="12" customHeight="1">
      <c r="K339" s="6"/>
    </row>
    <row r="340" spans="11:11" ht="12" customHeight="1">
      <c r="K340" s="6"/>
    </row>
    <row r="341" spans="11:11" ht="12" customHeight="1">
      <c r="K341" s="6"/>
    </row>
    <row r="342" spans="11:11" ht="12" customHeight="1">
      <c r="K342" s="6"/>
    </row>
    <row r="343" spans="11:11" ht="12" customHeight="1">
      <c r="K343" s="6"/>
    </row>
    <row r="344" spans="11:11" ht="12" customHeight="1">
      <c r="K344" s="6"/>
    </row>
    <row r="345" spans="11:11" ht="12" customHeight="1">
      <c r="K345" s="6"/>
    </row>
    <row r="346" spans="11:11" ht="12" customHeight="1">
      <c r="K346" s="6"/>
    </row>
    <row r="347" spans="11:11" ht="12" customHeight="1">
      <c r="K347" s="6"/>
    </row>
    <row r="348" spans="11:11" ht="12" customHeight="1">
      <c r="K348" s="6"/>
    </row>
    <row r="349" spans="11:11" ht="12" customHeight="1">
      <c r="K349" s="6"/>
    </row>
    <row r="350" spans="11:11" ht="12" customHeight="1">
      <c r="K350" s="6"/>
    </row>
    <row r="351" spans="11:11" ht="12" customHeight="1">
      <c r="K351" s="6"/>
    </row>
    <row r="352" spans="11:11" ht="12" customHeight="1">
      <c r="K352" s="6"/>
    </row>
    <row r="353" spans="11:11" ht="12" customHeight="1">
      <c r="K353" s="6"/>
    </row>
    <row r="354" spans="11:11" ht="12" customHeight="1">
      <c r="K354" s="6"/>
    </row>
    <row r="355" spans="11:11" ht="12" customHeight="1">
      <c r="K355" s="6"/>
    </row>
    <row r="356" spans="11:11" ht="12" customHeight="1">
      <c r="K356" s="6"/>
    </row>
    <row r="357" spans="11:11" ht="12" customHeight="1">
      <c r="K357" s="6"/>
    </row>
    <row r="358" spans="11:11" ht="12" customHeight="1">
      <c r="K358" s="6"/>
    </row>
    <row r="359" spans="11:11" ht="12" customHeight="1">
      <c r="K359" s="6"/>
    </row>
    <row r="360" spans="11:11" ht="12" customHeight="1">
      <c r="K360" s="6"/>
    </row>
    <row r="361" spans="11:11" ht="12" customHeight="1">
      <c r="K361" s="6"/>
    </row>
    <row r="362" spans="11:11" ht="12" customHeight="1">
      <c r="K362" s="6"/>
    </row>
    <row r="363" spans="11:11" ht="12" customHeight="1">
      <c r="K363" s="6"/>
    </row>
    <row r="364" spans="11:11" ht="12" customHeight="1">
      <c r="K364" s="6"/>
    </row>
    <row r="365" spans="11:11" ht="12" customHeight="1">
      <c r="K365" s="6"/>
    </row>
    <row r="366" spans="11:11" ht="12" customHeight="1">
      <c r="K366" s="6"/>
    </row>
    <row r="367" spans="11:11" ht="12" customHeight="1">
      <c r="K367" s="6"/>
    </row>
    <row r="368" spans="11:11" ht="12" customHeight="1">
      <c r="K368" s="6"/>
    </row>
    <row r="369" spans="11:11" ht="12" customHeight="1">
      <c r="K369" s="6"/>
    </row>
    <row r="370" spans="11:11" ht="12" customHeight="1">
      <c r="K370" s="6"/>
    </row>
    <row r="371" spans="11:11" ht="12" customHeight="1">
      <c r="K371" s="6"/>
    </row>
    <row r="372" spans="11:11" ht="12" customHeight="1">
      <c r="K372" s="6"/>
    </row>
    <row r="373" spans="11:11" ht="12" customHeight="1">
      <c r="K373" s="6"/>
    </row>
    <row r="374" spans="11:11" ht="12" customHeight="1">
      <c r="K374" s="6"/>
    </row>
    <row r="375" spans="11:11" ht="12" customHeight="1">
      <c r="K375" s="6"/>
    </row>
    <row r="376" spans="11:11" ht="12" customHeight="1">
      <c r="K376" s="6"/>
    </row>
    <row r="377" spans="11:11" ht="12" customHeight="1">
      <c r="K377" s="6"/>
    </row>
    <row r="378" spans="11:11" ht="12" customHeight="1">
      <c r="K378" s="6"/>
    </row>
    <row r="379" spans="11:11" ht="12" customHeight="1">
      <c r="K379" s="6"/>
    </row>
    <row r="380" spans="11:11" ht="12" customHeight="1">
      <c r="K380" s="6"/>
    </row>
    <row r="381" spans="11:11" ht="12" customHeight="1">
      <c r="K381" s="6"/>
    </row>
    <row r="382" spans="11:11" ht="12" customHeight="1">
      <c r="K382" s="6"/>
    </row>
    <row r="383" spans="11:11" ht="12" customHeight="1">
      <c r="K383" s="6"/>
    </row>
    <row r="384" spans="11:11" ht="12" customHeight="1">
      <c r="K384" s="6"/>
    </row>
    <row r="385" spans="11:11" ht="12" customHeight="1">
      <c r="K385" s="6"/>
    </row>
    <row r="386" spans="11:11" ht="12" customHeight="1">
      <c r="K386" s="6"/>
    </row>
    <row r="387" spans="11:11" ht="12" customHeight="1">
      <c r="K387" s="6"/>
    </row>
    <row r="388" spans="11:11" ht="12" customHeight="1">
      <c r="K388" s="6"/>
    </row>
    <row r="389" spans="11:11" ht="12" customHeight="1">
      <c r="K389" s="6"/>
    </row>
    <row r="390" spans="11:11" ht="12" customHeight="1">
      <c r="K390" s="6"/>
    </row>
    <row r="391" spans="11:11" ht="12" customHeight="1">
      <c r="K391" s="6"/>
    </row>
    <row r="392" spans="11:11" ht="12" customHeight="1">
      <c r="K392" s="6"/>
    </row>
    <row r="393" spans="11:11" ht="12" customHeight="1">
      <c r="K393" s="6"/>
    </row>
    <row r="394" spans="11:11" ht="12" customHeight="1">
      <c r="K394" s="6"/>
    </row>
    <row r="395" spans="11:11" ht="12" customHeight="1">
      <c r="K395" s="6"/>
    </row>
    <row r="396" spans="11:11" ht="12" customHeight="1">
      <c r="K396" s="6"/>
    </row>
    <row r="397" spans="11:11" ht="12" customHeight="1">
      <c r="K397" s="6"/>
    </row>
    <row r="398" spans="11:11" ht="12" customHeight="1">
      <c r="K398" s="6"/>
    </row>
    <row r="399" spans="11:11" ht="12" customHeight="1">
      <c r="K399" s="6"/>
    </row>
    <row r="400" spans="11:11" ht="12" customHeight="1">
      <c r="K400" s="6"/>
    </row>
    <row r="401" spans="11:11" ht="12" customHeight="1">
      <c r="K401" s="6"/>
    </row>
    <row r="402" spans="11:11" ht="12" customHeight="1">
      <c r="K402" s="6"/>
    </row>
    <row r="403" spans="11:11" ht="12" customHeight="1">
      <c r="K403" s="6"/>
    </row>
    <row r="404" spans="11:11" ht="12" customHeight="1">
      <c r="K404" s="6"/>
    </row>
    <row r="405" spans="11:11" ht="12" customHeight="1">
      <c r="K405" s="6"/>
    </row>
    <row r="406" spans="11:11" ht="12" customHeight="1">
      <c r="K406" s="6"/>
    </row>
    <row r="407" spans="11:11" ht="12" customHeight="1">
      <c r="K407" s="6"/>
    </row>
    <row r="408" spans="11:11" ht="12" customHeight="1">
      <c r="K408" s="6"/>
    </row>
    <row r="409" spans="11:11" ht="12" customHeight="1">
      <c r="K409" s="6"/>
    </row>
    <row r="410" spans="11:11" ht="12" customHeight="1">
      <c r="K410" s="6"/>
    </row>
    <row r="411" spans="11:11" ht="12" customHeight="1">
      <c r="K411" s="6"/>
    </row>
    <row r="412" spans="11:11" ht="12" customHeight="1">
      <c r="K412" s="6"/>
    </row>
    <row r="413" spans="11:11" ht="12" customHeight="1">
      <c r="K413" s="6"/>
    </row>
    <row r="414" spans="11:11" ht="12" customHeight="1">
      <c r="K414" s="6"/>
    </row>
    <row r="415" spans="11:11" ht="12" customHeight="1">
      <c r="K415" s="6"/>
    </row>
    <row r="416" spans="11:11" ht="12" customHeight="1">
      <c r="K416" s="6"/>
    </row>
    <row r="417" spans="11:11" ht="12" customHeight="1">
      <c r="K417" s="6"/>
    </row>
    <row r="418" spans="11:11" ht="12" customHeight="1">
      <c r="K418" s="6"/>
    </row>
    <row r="419" spans="11:11" ht="12" customHeight="1">
      <c r="K419" s="6"/>
    </row>
    <row r="420" spans="11:11" ht="12" customHeight="1">
      <c r="K420" s="6"/>
    </row>
    <row r="421" spans="11:11" ht="12" customHeight="1">
      <c r="K421" s="6"/>
    </row>
    <row r="422" spans="11:11" ht="12" customHeight="1">
      <c r="K422" s="6"/>
    </row>
    <row r="423" spans="11:11" ht="12" customHeight="1">
      <c r="K423" s="6"/>
    </row>
    <row r="424" spans="11:11" ht="12" customHeight="1">
      <c r="K424" s="6"/>
    </row>
    <row r="425" spans="11:11" ht="12" customHeight="1">
      <c r="K425" s="6"/>
    </row>
    <row r="426" spans="11:11" ht="12" customHeight="1">
      <c r="K426" s="6"/>
    </row>
    <row r="427" spans="11:11" ht="12" customHeight="1">
      <c r="K427" s="6"/>
    </row>
    <row r="428" spans="11:11" ht="12" customHeight="1">
      <c r="K428" s="6"/>
    </row>
    <row r="429" spans="11:11" ht="12" customHeight="1">
      <c r="K429" s="6"/>
    </row>
    <row r="430" spans="11:11" ht="12" customHeight="1">
      <c r="K430" s="6"/>
    </row>
    <row r="431" spans="11:11" ht="12" customHeight="1">
      <c r="K431" s="6"/>
    </row>
    <row r="432" spans="11:11" ht="12" customHeight="1">
      <c r="K432" s="6"/>
    </row>
    <row r="433" spans="11:11" ht="12" customHeight="1">
      <c r="K433" s="6"/>
    </row>
    <row r="434" spans="11:11" ht="12" customHeight="1">
      <c r="K434" s="6"/>
    </row>
    <row r="435" spans="11:11" ht="12" customHeight="1">
      <c r="K435" s="6"/>
    </row>
    <row r="436" spans="11:11" ht="12" customHeight="1">
      <c r="K436" s="6"/>
    </row>
    <row r="437" spans="11:11" ht="12" customHeight="1">
      <c r="K437" s="6"/>
    </row>
    <row r="438" spans="11:11" ht="12" customHeight="1">
      <c r="K438" s="6"/>
    </row>
    <row r="439" spans="11:11" ht="12" customHeight="1">
      <c r="K439" s="6"/>
    </row>
    <row r="440" spans="11:11" ht="12" customHeight="1">
      <c r="K440" s="6"/>
    </row>
    <row r="441" spans="11:11" ht="12" customHeight="1">
      <c r="K441" s="6"/>
    </row>
    <row r="442" spans="11:11" ht="12" customHeight="1">
      <c r="K442" s="6"/>
    </row>
    <row r="443" spans="11:11" ht="12" customHeight="1">
      <c r="K443" s="6"/>
    </row>
    <row r="444" spans="11:11" ht="12" customHeight="1">
      <c r="K444" s="6"/>
    </row>
    <row r="445" spans="11:11" ht="12" customHeight="1">
      <c r="K445" s="6"/>
    </row>
    <row r="446" spans="11:11" ht="12" customHeight="1">
      <c r="K446" s="6"/>
    </row>
    <row r="447" spans="11:11" ht="12" customHeight="1">
      <c r="K447" s="6"/>
    </row>
    <row r="448" spans="11:11" ht="12" customHeight="1">
      <c r="K448" s="6"/>
    </row>
    <row r="449" spans="11:11" ht="12" customHeight="1">
      <c r="K449" s="6"/>
    </row>
    <row r="450" spans="11:11" ht="12" customHeight="1">
      <c r="K450" s="6"/>
    </row>
    <row r="451" spans="11:11" ht="12" customHeight="1">
      <c r="K451" s="6"/>
    </row>
    <row r="452" spans="11:11" ht="12" customHeight="1">
      <c r="K452" s="6"/>
    </row>
    <row r="453" spans="11:11" ht="12" customHeight="1">
      <c r="K453" s="6"/>
    </row>
    <row r="454" spans="11:11" ht="12" customHeight="1">
      <c r="K454" s="6"/>
    </row>
    <row r="455" spans="11:11" ht="12" customHeight="1">
      <c r="K455" s="6"/>
    </row>
    <row r="456" spans="11:11" ht="12" customHeight="1">
      <c r="K456" s="6"/>
    </row>
    <row r="457" spans="11:11" ht="12" customHeight="1">
      <c r="K457" s="6"/>
    </row>
    <row r="458" spans="11:11" ht="12" customHeight="1">
      <c r="K458" s="6"/>
    </row>
    <row r="459" spans="11:11" ht="12" customHeight="1">
      <c r="K459" s="6"/>
    </row>
    <row r="460" spans="11:11" ht="12" customHeight="1">
      <c r="K460" s="6"/>
    </row>
    <row r="461" spans="11:11" ht="12" customHeight="1">
      <c r="K461" s="6"/>
    </row>
    <row r="462" spans="11:11" ht="12" customHeight="1">
      <c r="K462" s="6"/>
    </row>
    <row r="463" spans="11:11" ht="12" customHeight="1">
      <c r="K463" s="6"/>
    </row>
    <row r="464" spans="11:11" ht="12" customHeight="1">
      <c r="K464" s="6"/>
    </row>
    <row r="465" spans="11:11" ht="12" customHeight="1">
      <c r="K465" s="6"/>
    </row>
    <row r="466" spans="11:11" ht="12" customHeight="1">
      <c r="K466" s="6"/>
    </row>
    <row r="467" spans="11:11" ht="12" customHeight="1">
      <c r="K467" s="6"/>
    </row>
    <row r="468" spans="11:11" ht="12" customHeight="1">
      <c r="K468" s="6"/>
    </row>
    <row r="469" spans="11:11" ht="12" customHeight="1">
      <c r="K469" s="6"/>
    </row>
    <row r="470" spans="11:11" ht="12" customHeight="1">
      <c r="K470" s="6"/>
    </row>
    <row r="471" spans="11:11" ht="12" customHeight="1">
      <c r="K471" s="6"/>
    </row>
    <row r="472" spans="11:11" ht="12" customHeight="1">
      <c r="K472" s="6"/>
    </row>
    <row r="473" spans="11:11" ht="12" customHeight="1">
      <c r="K473" s="6"/>
    </row>
    <row r="474" spans="11:11" ht="12" customHeight="1">
      <c r="K474" s="6"/>
    </row>
    <row r="475" spans="11:11" ht="12" customHeight="1">
      <c r="K475" s="6"/>
    </row>
    <row r="476" spans="11:11" ht="12" customHeight="1">
      <c r="K476" s="6"/>
    </row>
    <row r="477" spans="11:11" ht="12" customHeight="1">
      <c r="K477" s="6"/>
    </row>
    <row r="478" spans="11:11" ht="12" customHeight="1">
      <c r="K478" s="6"/>
    </row>
    <row r="479" spans="11:11" ht="12" customHeight="1">
      <c r="K479" s="6"/>
    </row>
    <row r="480" spans="11:11" ht="12" customHeight="1">
      <c r="K480" s="6"/>
    </row>
    <row r="481" spans="11:11" ht="12" customHeight="1">
      <c r="K481" s="6"/>
    </row>
    <row r="482" spans="11:11" ht="12" customHeight="1">
      <c r="K482" s="6"/>
    </row>
    <row r="483" spans="11:11" ht="12" customHeight="1">
      <c r="K483" s="6"/>
    </row>
    <row r="484" spans="11:11" ht="12" customHeight="1">
      <c r="K484" s="6"/>
    </row>
    <row r="485" spans="11:11" ht="12" customHeight="1">
      <c r="K485" s="6"/>
    </row>
    <row r="486" spans="11:11" ht="12" customHeight="1">
      <c r="K486" s="6"/>
    </row>
    <row r="487" spans="11:11" ht="12" customHeight="1">
      <c r="K487" s="6"/>
    </row>
    <row r="488" spans="11:11" ht="12" customHeight="1">
      <c r="K488" s="6"/>
    </row>
    <row r="489" spans="11:11" ht="12" customHeight="1">
      <c r="K489" s="6"/>
    </row>
    <row r="490" spans="11:11" ht="12" customHeight="1">
      <c r="K490" s="6"/>
    </row>
    <row r="491" spans="11:11" ht="12" customHeight="1">
      <c r="K491" s="6"/>
    </row>
    <row r="492" spans="11:11" ht="12" customHeight="1">
      <c r="K492" s="6"/>
    </row>
    <row r="493" spans="11:11" ht="12" customHeight="1">
      <c r="K493" s="6"/>
    </row>
    <row r="494" spans="11:11" ht="12" customHeight="1">
      <c r="K494" s="6"/>
    </row>
    <row r="495" spans="11:11" ht="12" customHeight="1">
      <c r="K495" s="6"/>
    </row>
    <row r="496" spans="11:11" ht="12" customHeight="1">
      <c r="K496" s="6"/>
    </row>
    <row r="497" spans="11:11" ht="12" customHeight="1">
      <c r="K497" s="6"/>
    </row>
    <row r="498" spans="11:11" ht="12" customHeight="1">
      <c r="K498" s="6"/>
    </row>
    <row r="499" spans="11:11" ht="12" customHeight="1">
      <c r="K499" s="6"/>
    </row>
    <row r="500" spans="11:11" ht="12" customHeight="1">
      <c r="K500" s="6"/>
    </row>
    <row r="501" spans="11:11" ht="12" customHeight="1">
      <c r="K501" s="6"/>
    </row>
    <row r="502" spans="11:11" ht="12" customHeight="1">
      <c r="K502" s="6"/>
    </row>
    <row r="503" spans="11:11" ht="12" customHeight="1">
      <c r="K503" s="6"/>
    </row>
    <row r="504" spans="11:11" ht="12" customHeight="1">
      <c r="K504" s="6"/>
    </row>
    <row r="505" spans="11:11" ht="12" customHeight="1">
      <c r="K505" s="6"/>
    </row>
    <row r="506" spans="11:11" ht="12" customHeight="1">
      <c r="K506" s="6"/>
    </row>
    <row r="507" spans="11:11" ht="12" customHeight="1">
      <c r="K507" s="6"/>
    </row>
    <row r="508" spans="11:11" ht="12" customHeight="1">
      <c r="K508" s="6"/>
    </row>
    <row r="509" spans="11:11" ht="12" customHeight="1">
      <c r="K509" s="6"/>
    </row>
    <row r="510" spans="11:11" ht="12" customHeight="1">
      <c r="K510" s="6"/>
    </row>
    <row r="511" spans="11:11" ht="12" customHeight="1">
      <c r="K511" s="6"/>
    </row>
    <row r="512" spans="11:11" ht="12" customHeight="1">
      <c r="K512" s="6"/>
    </row>
    <row r="513" spans="11:11" ht="12" customHeight="1">
      <c r="K513" s="6"/>
    </row>
    <row r="514" spans="11:11" ht="12" customHeight="1">
      <c r="K514" s="6"/>
    </row>
    <row r="515" spans="11:11" ht="12" customHeight="1">
      <c r="K515" s="6"/>
    </row>
    <row r="516" spans="11:11" ht="12" customHeight="1">
      <c r="K516" s="6"/>
    </row>
    <row r="517" spans="11:11" ht="12" customHeight="1">
      <c r="K517" s="6"/>
    </row>
    <row r="518" spans="11:11" ht="12" customHeight="1">
      <c r="K518" s="6"/>
    </row>
    <row r="519" spans="11:11" ht="12" customHeight="1">
      <c r="K519" s="6"/>
    </row>
    <row r="520" spans="11:11" ht="12" customHeight="1">
      <c r="K520" s="6"/>
    </row>
    <row r="521" spans="11:11" ht="12" customHeight="1">
      <c r="K521" s="6"/>
    </row>
    <row r="522" spans="11:11" ht="12" customHeight="1">
      <c r="K522" s="6"/>
    </row>
    <row r="523" spans="11:11" ht="12" customHeight="1">
      <c r="K523" s="6"/>
    </row>
    <row r="524" spans="11:11" ht="12" customHeight="1">
      <c r="K524" s="6"/>
    </row>
    <row r="525" spans="11:11" ht="12" customHeight="1">
      <c r="K525" s="6"/>
    </row>
    <row r="526" spans="11:11" ht="12" customHeight="1">
      <c r="K526" s="6"/>
    </row>
    <row r="527" spans="11:11" ht="12" customHeight="1">
      <c r="K527" s="6"/>
    </row>
    <row r="528" spans="11:11" ht="12" customHeight="1">
      <c r="K528" s="6"/>
    </row>
    <row r="529" spans="11:11" ht="12" customHeight="1">
      <c r="K529" s="6"/>
    </row>
    <row r="530" spans="11:11" ht="12" customHeight="1">
      <c r="K530" s="6"/>
    </row>
    <row r="531" spans="11:11" ht="12" customHeight="1">
      <c r="K531" s="6"/>
    </row>
    <row r="532" spans="11:11" ht="12" customHeight="1">
      <c r="K532" s="6"/>
    </row>
    <row r="533" spans="11:11" ht="12" customHeight="1">
      <c r="K533" s="6"/>
    </row>
    <row r="534" spans="11:11" ht="12" customHeight="1">
      <c r="K534" s="6"/>
    </row>
    <row r="535" spans="11:11" ht="12" customHeight="1">
      <c r="K535" s="6"/>
    </row>
    <row r="536" spans="11:11" ht="12" customHeight="1">
      <c r="K536" s="6"/>
    </row>
    <row r="537" spans="11:11" ht="12" customHeight="1">
      <c r="K537" s="6"/>
    </row>
    <row r="538" spans="11:11" ht="12" customHeight="1">
      <c r="K538" s="6"/>
    </row>
    <row r="539" spans="11:11" ht="12" customHeight="1">
      <c r="K539" s="6"/>
    </row>
    <row r="540" spans="11:11" ht="12" customHeight="1">
      <c r="K540" s="6"/>
    </row>
    <row r="541" spans="11:11" ht="12" customHeight="1">
      <c r="K541" s="6"/>
    </row>
    <row r="542" spans="11:11" ht="12" customHeight="1">
      <c r="K542" s="6"/>
    </row>
    <row r="543" spans="11:11" ht="12" customHeight="1">
      <c r="K543" s="6"/>
    </row>
    <row r="544" spans="11:11" ht="12" customHeight="1">
      <c r="K544" s="6"/>
    </row>
    <row r="545" spans="11:11" ht="12" customHeight="1">
      <c r="K545" s="6"/>
    </row>
    <row r="546" spans="11:11" ht="12" customHeight="1">
      <c r="K546" s="6"/>
    </row>
    <row r="547" spans="11:11" ht="12" customHeight="1">
      <c r="K547" s="6"/>
    </row>
    <row r="548" spans="11:11" ht="12" customHeight="1">
      <c r="K548" s="6"/>
    </row>
    <row r="549" spans="11:11" ht="12" customHeight="1">
      <c r="K549" s="6"/>
    </row>
    <row r="550" spans="11:11" ht="12" customHeight="1">
      <c r="K550" s="6"/>
    </row>
    <row r="551" spans="11:11" ht="12" customHeight="1">
      <c r="K551" s="6"/>
    </row>
    <row r="552" spans="11:11" ht="12" customHeight="1">
      <c r="K552" s="6"/>
    </row>
    <row r="553" spans="11:11" ht="12" customHeight="1">
      <c r="K553" s="6"/>
    </row>
    <row r="554" spans="11:11" ht="12" customHeight="1">
      <c r="K554" s="6"/>
    </row>
    <row r="555" spans="11:11" ht="12" customHeight="1">
      <c r="K555" s="6"/>
    </row>
    <row r="556" spans="11:11" ht="12" customHeight="1">
      <c r="K556" s="6"/>
    </row>
    <row r="557" spans="11:11" ht="12" customHeight="1">
      <c r="K557" s="6"/>
    </row>
    <row r="558" spans="11:11" ht="12" customHeight="1">
      <c r="K558" s="6"/>
    </row>
    <row r="559" spans="11:11" ht="12" customHeight="1">
      <c r="K559" s="6"/>
    </row>
    <row r="560" spans="11:11" ht="12" customHeight="1">
      <c r="K560" s="6"/>
    </row>
    <row r="561" spans="11:11" ht="12" customHeight="1">
      <c r="K561" s="6"/>
    </row>
    <row r="562" spans="11:11" ht="12" customHeight="1">
      <c r="K562" s="6"/>
    </row>
    <row r="563" spans="11:11" ht="12" customHeight="1">
      <c r="K563" s="6"/>
    </row>
    <row r="564" spans="11:11" ht="12" customHeight="1">
      <c r="K564" s="6"/>
    </row>
    <row r="565" spans="11:11" ht="12" customHeight="1">
      <c r="K565" s="6"/>
    </row>
    <row r="566" spans="11:11" ht="12" customHeight="1">
      <c r="K566" s="6"/>
    </row>
    <row r="567" spans="11:11" ht="12" customHeight="1">
      <c r="K567" s="6"/>
    </row>
    <row r="568" spans="11:11" ht="12" customHeight="1">
      <c r="K568" s="6"/>
    </row>
    <row r="569" spans="11:11" ht="12" customHeight="1">
      <c r="K569" s="6"/>
    </row>
    <row r="570" spans="11:11" ht="12" customHeight="1">
      <c r="K570" s="6"/>
    </row>
    <row r="571" spans="11:11" ht="12" customHeight="1">
      <c r="K571" s="6"/>
    </row>
    <row r="572" spans="11:11" ht="12" customHeight="1">
      <c r="K572" s="6"/>
    </row>
    <row r="573" spans="11:11" ht="12" customHeight="1">
      <c r="K573" s="6"/>
    </row>
    <row r="574" spans="11:11" ht="12" customHeight="1">
      <c r="K574" s="6"/>
    </row>
    <row r="575" spans="11:11" ht="12" customHeight="1">
      <c r="K575" s="6"/>
    </row>
    <row r="576" spans="11:11" ht="12" customHeight="1">
      <c r="K576" s="6"/>
    </row>
    <row r="577" spans="11:11" ht="12" customHeight="1">
      <c r="K577" s="6"/>
    </row>
    <row r="578" spans="11:11" ht="12" customHeight="1">
      <c r="K578" s="6"/>
    </row>
    <row r="579" spans="11:11" ht="12" customHeight="1">
      <c r="K579" s="6"/>
    </row>
    <row r="580" spans="11:11" ht="12" customHeight="1">
      <c r="K580" s="6"/>
    </row>
    <row r="581" spans="11:11" ht="12" customHeight="1">
      <c r="K581" s="6"/>
    </row>
    <row r="582" spans="11:11" ht="12" customHeight="1">
      <c r="K582" s="6"/>
    </row>
    <row r="583" spans="11:11" ht="12" customHeight="1">
      <c r="K583" s="6"/>
    </row>
    <row r="584" spans="11:11" ht="12" customHeight="1">
      <c r="K584" s="6"/>
    </row>
    <row r="585" spans="11:11" ht="12" customHeight="1">
      <c r="K585" s="6"/>
    </row>
    <row r="586" spans="11:11" ht="12" customHeight="1">
      <c r="K586" s="6"/>
    </row>
    <row r="587" spans="11:11" ht="12" customHeight="1">
      <c r="K587" s="6"/>
    </row>
    <row r="588" spans="11:11" ht="12" customHeight="1">
      <c r="K588" s="6"/>
    </row>
    <row r="589" spans="11:11" ht="12" customHeight="1">
      <c r="K589" s="6"/>
    </row>
    <row r="590" spans="11:11" ht="12" customHeight="1">
      <c r="K590" s="6"/>
    </row>
    <row r="591" spans="11:11" ht="12" customHeight="1">
      <c r="K591" s="6"/>
    </row>
    <row r="592" spans="11:11" ht="12" customHeight="1">
      <c r="K592" s="6"/>
    </row>
    <row r="593" spans="11:11" ht="12" customHeight="1">
      <c r="K593" s="6"/>
    </row>
    <row r="594" spans="11:11" ht="12" customHeight="1">
      <c r="K594" s="6"/>
    </row>
    <row r="595" spans="11:11" ht="12" customHeight="1">
      <c r="K595" s="6"/>
    </row>
    <row r="596" spans="11:11" ht="12" customHeight="1">
      <c r="K596" s="6"/>
    </row>
    <row r="597" spans="11:11" ht="12" customHeight="1">
      <c r="K597" s="6"/>
    </row>
    <row r="598" spans="11:11" ht="12" customHeight="1">
      <c r="K598" s="6"/>
    </row>
    <row r="599" spans="11:11" ht="12" customHeight="1">
      <c r="K599" s="6"/>
    </row>
    <row r="600" spans="11:11" ht="12" customHeight="1">
      <c r="K600" s="6"/>
    </row>
    <row r="601" spans="11:11" ht="12" customHeight="1">
      <c r="K601" s="6"/>
    </row>
    <row r="602" spans="11:11" ht="12" customHeight="1">
      <c r="K602" s="6"/>
    </row>
    <row r="603" spans="11:11" ht="12" customHeight="1">
      <c r="K603" s="6"/>
    </row>
    <row r="604" spans="11:11" ht="12" customHeight="1">
      <c r="K604" s="6"/>
    </row>
    <row r="605" spans="11:11" ht="12" customHeight="1">
      <c r="K605" s="6"/>
    </row>
    <row r="606" spans="11:11" ht="12" customHeight="1">
      <c r="K606" s="6"/>
    </row>
    <row r="607" spans="11:11" ht="12" customHeight="1">
      <c r="K607" s="6"/>
    </row>
    <row r="608" spans="11:11" ht="12" customHeight="1">
      <c r="K608" s="6"/>
    </row>
    <row r="609" spans="11:11" ht="12" customHeight="1">
      <c r="K609" s="6"/>
    </row>
    <row r="610" spans="11:11" ht="12" customHeight="1">
      <c r="K610" s="6"/>
    </row>
    <row r="611" spans="11:11" ht="12" customHeight="1">
      <c r="K611" s="6"/>
    </row>
    <row r="612" spans="11:11" ht="12" customHeight="1">
      <c r="K612" s="6"/>
    </row>
    <row r="613" spans="11:11" ht="12" customHeight="1">
      <c r="K613" s="6"/>
    </row>
    <row r="614" spans="11:11" ht="12" customHeight="1">
      <c r="K614" s="6"/>
    </row>
    <row r="615" spans="11:11" ht="12" customHeight="1">
      <c r="K615" s="6"/>
    </row>
    <row r="616" spans="11:11" ht="12" customHeight="1">
      <c r="K616" s="6"/>
    </row>
    <row r="617" spans="11:11" ht="12" customHeight="1">
      <c r="K617" s="6"/>
    </row>
    <row r="618" spans="11:11" ht="12" customHeight="1">
      <c r="K618" s="6"/>
    </row>
    <row r="619" spans="11:11" ht="12" customHeight="1">
      <c r="K619" s="6"/>
    </row>
    <row r="620" spans="11:11" ht="12" customHeight="1">
      <c r="K620" s="6"/>
    </row>
    <row r="621" spans="11:11" ht="12" customHeight="1">
      <c r="K621" s="6"/>
    </row>
    <row r="622" spans="11:11" ht="12" customHeight="1">
      <c r="K622" s="6"/>
    </row>
    <row r="623" spans="11:11" ht="12" customHeight="1">
      <c r="K623" s="6"/>
    </row>
    <row r="624" spans="11:11" ht="12" customHeight="1">
      <c r="K624" s="6"/>
    </row>
    <row r="625" spans="11:11" ht="12" customHeight="1">
      <c r="K625" s="6"/>
    </row>
    <row r="626" spans="11:11" ht="12" customHeight="1">
      <c r="K626" s="6"/>
    </row>
    <row r="627" spans="11:11" ht="12" customHeight="1">
      <c r="K627" s="6"/>
    </row>
    <row r="628" spans="11:11" ht="12" customHeight="1">
      <c r="K628" s="6"/>
    </row>
    <row r="629" spans="11:11" ht="12" customHeight="1">
      <c r="K629" s="6"/>
    </row>
    <row r="630" spans="11:11" ht="12" customHeight="1">
      <c r="K630" s="6"/>
    </row>
    <row r="631" spans="11:11" ht="12" customHeight="1">
      <c r="K631" s="6"/>
    </row>
    <row r="632" spans="11:11" ht="12" customHeight="1">
      <c r="K632" s="6"/>
    </row>
    <row r="633" spans="11:11" ht="12" customHeight="1">
      <c r="K633" s="6"/>
    </row>
    <row r="634" spans="11:11" ht="12" customHeight="1">
      <c r="K634" s="6"/>
    </row>
    <row r="635" spans="11:11" ht="12" customHeight="1">
      <c r="K635" s="6"/>
    </row>
    <row r="636" spans="11:11" ht="12" customHeight="1">
      <c r="K636" s="6"/>
    </row>
    <row r="637" spans="11:11" ht="12" customHeight="1">
      <c r="K637" s="6"/>
    </row>
    <row r="638" spans="11:11" ht="12" customHeight="1">
      <c r="K638" s="6"/>
    </row>
    <row r="639" spans="11:11" ht="12" customHeight="1">
      <c r="K639" s="6"/>
    </row>
    <row r="640" spans="11:11" ht="12" customHeight="1">
      <c r="K640" s="6"/>
    </row>
    <row r="641" spans="11:11" ht="12" customHeight="1">
      <c r="K641" s="6"/>
    </row>
    <row r="642" spans="11:11" ht="12" customHeight="1">
      <c r="K642" s="6"/>
    </row>
    <row r="643" spans="11:11" ht="12" customHeight="1">
      <c r="K643" s="6"/>
    </row>
    <row r="644" spans="11:11" ht="12" customHeight="1">
      <c r="K644" s="6"/>
    </row>
    <row r="645" spans="11:11" ht="12" customHeight="1">
      <c r="K645" s="6"/>
    </row>
    <row r="646" spans="11:11" ht="12" customHeight="1">
      <c r="K646" s="6"/>
    </row>
    <row r="647" spans="11:11" ht="12" customHeight="1">
      <c r="K647" s="6"/>
    </row>
    <row r="648" spans="11:11" ht="12" customHeight="1">
      <c r="K648" s="6"/>
    </row>
    <row r="649" spans="11:11" ht="12" customHeight="1">
      <c r="K649" s="6"/>
    </row>
    <row r="650" spans="11:11" ht="12" customHeight="1">
      <c r="K650" s="6"/>
    </row>
    <row r="651" spans="11:11" ht="12" customHeight="1">
      <c r="K651" s="6"/>
    </row>
    <row r="652" spans="11:11" ht="12" customHeight="1">
      <c r="K652" s="6"/>
    </row>
    <row r="653" spans="11:11" ht="12" customHeight="1">
      <c r="K653" s="6"/>
    </row>
    <row r="654" spans="11:11" ht="12" customHeight="1">
      <c r="K654" s="6"/>
    </row>
    <row r="655" spans="11:11" ht="12" customHeight="1">
      <c r="K655" s="6"/>
    </row>
    <row r="656" spans="11:11" ht="12" customHeight="1">
      <c r="K656" s="6"/>
    </row>
    <row r="657" spans="11:11" ht="12" customHeight="1">
      <c r="K657" s="6"/>
    </row>
    <row r="658" spans="11:11" ht="12" customHeight="1">
      <c r="K658" s="6"/>
    </row>
    <row r="659" spans="11:11" ht="12" customHeight="1">
      <c r="K659" s="6"/>
    </row>
    <row r="660" spans="11:11" ht="12" customHeight="1">
      <c r="K660" s="6"/>
    </row>
    <row r="661" spans="11:11" ht="12" customHeight="1">
      <c r="K661" s="6"/>
    </row>
    <row r="662" spans="11:11" ht="12" customHeight="1">
      <c r="K662" s="6"/>
    </row>
    <row r="663" spans="11:11" ht="12" customHeight="1">
      <c r="K663" s="6"/>
    </row>
    <row r="664" spans="11:11" ht="12" customHeight="1">
      <c r="K664" s="6"/>
    </row>
    <row r="665" spans="11:11" ht="12" customHeight="1">
      <c r="K665" s="6"/>
    </row>
    <row r="666" spans="11:11" ht="12" customHeight="1">
      <c r="K666" s="6"/>
    </row>
    <row r="667" spans="11:11" ht="12" customHeight="1">
      <c r="K667" s="6"/>
    </row>
    <row r="668" spans="11:11" ht="12" customHeight="1">
      <c r="K668" s="6"/>
    </row>
    <row r="669" spans="11:11" ht="12" customHeight="1">
      <c r="K669" s="6"/>
    </row>
    <row r="670" spans="11:11" ht="12" customHeight="1">
      <c r="K670" s="6"/>
    </row>
    <row r="671" spans="11:11" ht="12" customHeight="1">
      <c r="K671" s="6"/>
    </row>
    <row r="672" spans="11:11" ht="12" customHeight="1">
      <c r="K672" s="6"/>
    </row>
    <row r="673" spans="11:11" ht="12" customHeight="1">
      <c r="K673" s="6"/>
    </row>
    <row r="674" spans="11:11" ht="12" customHeight="1">
      <c r="K674" s="6"/>
    </row>
    <row r="675" spans="11:11" ht="12" customHeight="1">
      <c r="K675" s="6"/>
    </row>
    <row r="676" spans="11:11" ht="12" customHeight="1">
      <c r="K676" s="6"/>
    </row>
    <row r="677" spans="11:11" ht="12" customHeight="1">
      <c r="K677" s="6"/>
    </row>
    <row r="678" spans="11:11" ht="12" customHeight="1">
      <c r="K678" s="6"/>
    </row>
    <row r="679" spans="11:11" ht="12" customHeight="1">
      <c r="K679" s="6"/>
    </row>
    <row r="680" spans="11:11" ht="12" customHeight="1">
      <c r="K680" s="6"/>
    </row>
    <row r="681" spans="11:11" ht="12" customHeight="1">
      <c r="K681" s="6"/>
    </row>
    <row r="682" spans="11:11" ht="12" customHeight="1">
      <c r="K682" s="6"/>
    </row>
    <row r="683" spans="11:11" ht="12" customHeight="1">
      <c r="K683" s="6"/>
    </row>
    <row r="684" spans="11:11" ht="12" customHeight="1">
      <c r="K684" s="6"/>
    </row>
    <row r="685" spans="11:11" ht="12" customHeight="1">
      <c r="K685" s="6"/>
    </row>
    <row r="686" spans="11:11" ht="12" customHeight="1">
      <c r="K686" s="6"/>
    </row>
    <row r="687" spans="11:11" ht="12" customHeight="1">
      <c r="K687" s="6"/>
    </row>
    <row r="688" spans="11:11" ht="12" customHeight="1">
      <c r="K688" s="6"/>
    </row>
    <row r="689" spans="11:11" ht="12" customHeight="1">
      <c r="K689" s="6"/>
    </row>
    <row r="690" spans="11:11" ht="12" customHeight="1">
      <c r="K690" s="6"/>
    </row>
    <row r="691" spans="11:11" ht="12" customHeight="1">
      <c r="K691" s="6"/>
    </row>
    <row r="692" spans="11:11" ht="12" customHeight="1">
      <c r="K692" s="6"/>
    </row>
    <row r="693" spans="11:11" ht="12" customHeight="1">
      <c r="K693" s="6"/>
    </row>
    <row r="694" spans="11:11" ht="12" customHeight="1">
      <c r="K694" s="6"/>
    </row>
    <row r="695" spans="11:11" ht="12" customHeight="1">
      <c r="K695" s="6"/>
    </row>
    <row r="696" spans="11:11" ht="12" customHeight="1">
      <c r="K696" s="6"/>
    </row>
    <row r="697" spans="11:11" ht="12" customHeight="1">
      <c r="K697" s="6"/>
    </row>
    <row r="698" spans="11:11" ht="12" customHeight="1">
      <c r="K698" s="6"/>
    </row>
    <row r="699" spans="11:11" ht="12" customHeight="1">
      <c r="K699" s="6"/>
    </row>
    <row r="700" spans="11:11" ht="12" customHeight="1">
      <c r="K700" s="6"/>
    </row>
    <row r="701" spans="11:11" ht="12" customHeight="1">
      <c r="K701" s="6"/>
    </row>
    <row r="702" spans="11:11" ht="12" customHeight="1">
      <c r="K702" s="6"/>
    </row>
    <row r="703" spans="11:11" ht="12" customHeight="1">
      <c r="K703" s="6"/>
    </row>
    <row r="704" spans="11:11" ht="12" customHeight="1">
      <c r="K704" s="6"/>
    </row>
    <row r="705" spans="11:11" ht="12" customHeight="1">
      <c r="K705" s="6"/>
    </row>
    <row r="706" spans="11:11" ht="12" customHeight="1">
      <c r="K706" s="6"/>
    </row>
    <row r="707" spans="11:11" ht="12" customHeight="1">
      <c r="K707" s="6"/>
    </row>
    <row r="708" spans="11:11" ht="12" customHeight="1">
      <c r="K708" s="6"/>
    </row>
    <row r="709" spans="11:11" ht="12" customHeight="1">
      <c r="K709" s="6"/>
    </row>
    <row r="710" spans="11:11" ht="12" customHeight="1">
      <c r="K710" s="6"/>
    </row>
    <row r="711" spans="11:11" ht="12" customHeight="1">
      <c r="K711" s="6"/>
    </row>
    <row r="712" spans="11:11" ht="12" customHeight="1">
      <c r="K712" s="6"/>
    </row>
    <row r="713" spans="11:11" ht="12" customHeight="1">
      <c r="K713" s="6"/>
    </row>
    <row r="714" spans="11:11" ht="12" customHeight="1">
      <c r="K714" s="6"/>
    </row>
    <row r="715" spans="11:11" ht="12" customHeight="1">
      <c r="K715" s="6"/>
    </row>
    <row r="716" spans="11:11" ht="12" customHeight="1">
      <c r="K716" s="6"/>
    </row>
    <row r="717" spans="11:11" ht="12" customHeight="1">
      <c r="K717" s="6"/>
    </row>
    <row r="718" spans="11:11" ht="12" customHeight="1">
      <c r="K718" s="6"/>
    </row>
    <row r="719" spans="11:11" ht="12" customHeight="1">
      <c r="K719" s="6"/>
    </row>
    <row r="720" spans="11:11" ht="12" customHeight="1">
      <c r="K720" s="6"/>
    </row>
    <row r="721" spans="11:11" ht="12" customHeight="1">
      <c r="K721" s="6"/>
    </row>
    <row r="722" spans="11:11" ht="12" customHeight="1">
      <c r="K722" s="6"/>
    </row>
    <row r="723" spans="11:11" ht="12" customHeight="1">
      <c r="K723" s="6"/>
    </row>
    <row r="724" spans="11:11" ht="12" customHeight="1">
      <c r="K724" s="6"/>
    </row>
    <row r="725" spans="11:11" ht="12" customHeight="1">
      <c r="K725" s="6"/>
    </row>
    <row r="726" spans="11:11" ht="12" customHeight="1">
      <c r="K726" s="6"/>
    </row>
    <row r="727" spans="11:11" ht="12" customHeight="1">
      <c r="K727" s="6"/>
    </row>
    <row r="728" spans="11:11" ht="12" customHeight="1">
      <c r="K728" s="6"/>
    </row>
    <row r="729" spans="11:11" ht="12" customHeight="1">
      <c r="K729" s="6"/>
    </row>
    <row r="730" spans="11:11" ht="12" customHeight="1">
      <c r="K730" s="6"/>
    </row>
    <row r="731" spans="11:11" ht="12" customHeight="1">
      <c r="K731" s="6"/>
    </row>
    <row r="732" spans="11:11" ht="12" customHeight="1">
      <c r="K732" s="6"/>
    </row>
    <row r="733" spans="11:11" ht="12" customHeight="1">
      <c r="K733" s="6"/>
    </row>
    <row r="734" spans="11:11" ht="12" customHeight="1">
      <c r="K734" s="6"/>
    </row>
    <row r="735" spans="11:11" ht="12" customHeight="1">
      <c r="K735" s="6"/>
    </row>
    <row r="736" spans="11:11" ht="12" customHeight="1">
      <c r="K736" s="6"/>
    </row>
    <row r="737" spans="11:11" ht="12" customHeight="1">
      <c r="K737" s="6"/>
    </row>
    <row r="738" spans="11:11" ht="12" customHeight="1">
      <c r="K738" s="6"/>
    </row>
    <row r="739" spans="11:11" ht="12" customHeight="1">
      <c r="K739" s="6"/>
    </row>
    <row r="740" spans="11:11" ht="12" customHeight="1">
      <c r="K740" s="6"/>
    </row>
    <row r="741" spans="11:11" ht="12" customHeight="1">
      <c r="K741" s="6"/>
    </row>
    <row r="742" spans="11:11" ht="12" customHeight="1">
      <c r="K742" s="6"/>
    </row>
    <row r="743" spans="11:11" ht="12" customHeight="1">
      <c r="K743" s="6"/>
    </row>
    <row r="744" spans="11:11" ht="12" customHeight="1">
      <c r="K744" s="6"/>
    </row>
    <row r="745" spans="11:11" ht="12" customHeight="1">
      <c r="K745" s="6"/>
    </row>
    <row r="746" spans="11:11" ht="12" customHeight="1">
      <c r="K746" s="6"/>
    </row>
    <row r="747" spans="11:11" ht="12" customHeight="1">
      <c r="K747" s="6"/>
    </row>
    <row r="748" spans="11:11" ht="12" customHeight="1">
      <c r="K748" s="6"/>
    </row>
    <row r="749" spans="11:11" ht="12" customHeight="1">
      <c r="K749" s="6"/>
    </row>
    <row r="750" spans="11:11" ht="12" customHeight="1">
      <c r="K750" s="6"/>
    </row>
    <row r="751" spans="11:11" ht="12" customHeight="1">
      <c r="K751" s="6"/>
    </row>
    <row r="752" spans="11:11" ht="12" customHeight="1">
      <c r="K752" s="6"/>
    </row>
    <row r="753" spans="11:11" ht="12" customHeight="1">
      <c r="K753" s="6"/>
    </row>
    <row r="754" spans="11:11" ht="12" customHeight="1">
      <c r="K754" s="6"/>
    </row>
    <row r="755" spans="11:11" ht="12" customHeight="1">
      <c r="K755" s="6"/>
    </row>
    <row r="756" spans="11:11" ht="12" customHeight="1">
      <c r="K756" s="6"/>
    </row>
    <row r="757" spans="11:11" ht="12" customHeight="1">
      <c r="K757" s="6"/>
    </row>
    <row r="758" spans="11:11" ht="12" customHeight="1">
      <c r="K758" s="6"/>
    </row>
    <row r="759" spans="11:11" ht="12" customHeight="1">
      <c r="K759" s="6"/>
    </row>
    <row r="760" spans="11:11" ht="12" customHeight="1">
      <c r="K760" s="6"/>
    </row>
    <row r="761" spans="11:11" ht="12" customHeight="1">
      <c r="K761" s="6"/>
    </row>
    <row r="762" spans="11:11" ht="12" customHeight="1">
      <c r="K762" s="6"/>
    </row>
    <row r="763" spans="11:11" ht="12" customHeight="1">
      <c r="K763" s="6"/>
    </row>
    <row r="764" spans="11:11" ht="12" customHeight="1">
      <c r="K764" s="6"/>
    </row>
    <row r="765" spans="11:11" ht="12" customHeight="1">
      <c r="K765" s="6"/>
    </row>
    <row r="766" spans="11:11" ht="12" customHeight="1">
      <c r="K766" s="6"/>
    </row>
    <row r="767" spans="11:11" ht="12" customHeight="1">
      <c r="K767" s="6"/>
    </row>
    <row r="768" spans="11:11" ht="12" customHeight="1">
      <c r="K768" s="6"/>
    </row>
    <row r="769" spans="11:11" ht="12" customHeight="1">
      <c r="K769" s="6"/>
    </row>
    <row r="770" spans="11:11" ht="12" customHeight="1">
      <c r="K770" s="6"/>
    </row>
    <row r="771" spans="11:11" ht="12" customHeight="1">
      <c r="K771" s="6"/>
    </row>
    <row r="772" spans="11:11" ht="12" customHeight="1">
      <c r="K772" s="6"/>
    </row>
    <row r="773" spans="11:11" ht="12" customHeight="1">
      <c r="K773" s="6"/>
    </row>
    <row r="774" spans="11:11" ht="12" customHeight="1">
      <c r="K774" s="6"/>
    </row>
    <row r="775" spans="11:11" ht="12" customHeight="1">
      <c r="K775" s="6"/>
    </row>
    <row r="776" spans="11:11" ht="12" customHeight="1">
      <c r="K776" s="6"/>
    </row>
    <row r="777" spans="11:11" ht="12" customHeight="1">
      <c r="K777" s="6"/>
    </row>
    <row r="778" spans="11:11" ht="12" customHeight="1">
      <c r="K778" s="6"/>
    </row>
    <row r="779" spans="11:11" ht="12" customHeight="1">
      <c r="K779" s="6"/>
    </row>
    <row r="780" spans="11:11" ht="12" customHeight="1">
      <c r="K780" s="6"/>
    </row>
    <row r="781" spans="11:11" ht="12" customHeight="1">
      <c r="K781" s="6"/>
    </row>
    <row r="782" spans="11:11" ht="12" customHeight="1">
      <c r="K782" s="6"/>
    </row>
    <row r="783" spans="11:11" ht="12" customHeight="1">
      <c r="K783" s="6"/>
    </row>
    <row r="784" spans="11:11" ht="12" customHeight="1">
      <c r="K784" s="6"/>
    </row>
    <row r="785" spans="11:11" ht="12" customHeight="1">
      <c r="K785" s="6"/>
    </row>
    <row r="786" spans="11:11" ht="12" customHeight="1">
      <c r="K786" s="6"/>
    </row>
    <row r="787" spans="11:11" ht="12" customHeight="1">
      <c r="K787" s="6"/>
    </row>
    <row r="788" spans="11:11" ht="12" customHeight="1">
      <c r="K788" s="6"/>
    </row>
    <row r="789" spans="11:11" ht="12" customHeight="1">
      <c r="K789" s="6"/>
    </row>
    <row r="790" spans="11:11" ht="12" customHeight="1">
      <c r="K790" s="6"/>
    </row>
    <row r="791" spans="11:11" ht="12" customHeight="1">
      <c r="K791" s="6"/>
    </row>
    <row r="792" spans="11:11" ht="12" customHeight="1">
      <c r="K792" s="6"/>
    </row>
    <row r="793" spans="11:11" ht="12" customHeight="1">
      <c r="K793" s="6"/>
    </row>
    <row r="794" spans="11:11" ht="12" customHeight="1">
      <c r="K794" s="6"/>
    </row>
    <row r="795" spans="11:11" ht="12" customHeight="1">
      <c r="K795" s="6"/>
    </row>
    <row r="796" spans="11:11" ht="12" customHeight="1">
      <c r="K796" s="6"/>
    </row>
    <row r="797" spans="11:11" ht="12" customHeight="1">
      <c r="K797" s="6"/>
    </row>
    <row r="798" spans="11:11" ht="12" customHeight="1">
      <c r="K798" s="6"/>
    </row>
    <row r="799" spans="11:11" ht="12" customHeight="1">
      <c r="K799" s="6"/>
    </row>
    <row r="800" spans="11:11" ht="12" customHeight="1">
      <c r="K800" s="6"/>
    </row>
    <row r="801" spans="11:11" ht="12" customHeight="1">
      <c r="K801" s="6"/>
    </row>
    <row r="802" spans="11:11" ht="12" customHeight="1">
      <c r="K802" s="6"/>
    </row>
    <row r="803" spans="11:11" ht="12" customHeight="1">
      <c r="K803" s="6"/>
    </row>
    <row r="804" spans="11:11" ht="12" customHeight="1">
      <c r="K804" s="6"/>
    </row>
    <row r="805" spans="11:11" ht="12" customHeight="1">
      <c r="K805" s="6"/>
    </row>
    <row r="806" spans="11:11" ht="12" customHeight="1">
      <c r="K806" s="6"/>
    </row>
    <row r="807" spans="11:11" ht="12" customHeight="1">
      <c r="K807" s="6"/>
    </row>
    <row r="808" spans="11:11" ht="12" customHeight="1">
      <c r="K808" s="6"/>
    </row>
    <row r="809" spans="11:11" ht="12" customHeight="1">
      <c r="K809" s="6"/>
    </row>
    <row r="810" spans="11:11" ht="12" customHeight="1">
      <c r="K810" s="6"/>
    </row>
    <row r="811" spans="11:11" ht="12" customHeight="1">
      <c r="K811" s="6"/>
    </row>
    <row r="812" spans="11:11" ht="12" customHeight="1">
      <c r="K812" s="6"/>
    </row>
    <row r="813" spans="11:11" ht="12" customHeight="1">
      <c r="K813" s="6"/>
    </row>
    <row r="814" spans="11:11" ht="12" customHeight="1">
      <c r="K814" s="6"/>
    </row>
    <row r="815" spans="11:11" ht="12" customHeight="1">
      <c r="K815" s="6"/>
    </row>
    <row r="816" spans="11:11" ht="12" customHeight="1">
      <c r="K816" s="6"/>
    </row>
    <row r="817" spans="11:11" ht="12" customHeight="1">
      <c r="K817" s="6"/>
    </row>
    <row r="818" spans="11:11" ht="12" customHeight="1">
      <c r="K818" s="6"/>
    </row>
    <row r="819" spans="11:11" ht="12" customHeight="1">
      <c r="K819" s="6"/>
    </row>
    <row r="820" spans="11:11" ht="12" customHeight="1">
      <c r="K820" s="6"/>
    </row>
    <row r="821" spans="11:11" ht="12" customHeight="1">
      <c r="K821" s="6"/>
    </row>
    <row r="822" spans="11:11" ht="12" customHeight="1">
      <c r="K822" s="6"/>
    </row>
    <row r="823" spans="11:11" ht="12" customHeight="1">
      <c r="K823" s="6"/>
    </row>
    <row r="824" spans="11:11" ht="12" customHeight="1">
      <c r="K824" s="6"/>
    </row>
    <row r="825" spans="11:11" ht="12" customHeight="1">
      <c r="K825" s="6"/>
    </row>
    <row r="826" spans="11:11" ht="12" customHeight="1">
      <c r="K826" s="6"/>
    </row>
    <row r="827" spans="11:11" ht="12" customHeight="1">
      <c r="K827" s="6"/>
    </row>
    <row r="828" spans="11:11" ht="12" customHeight="1">
      <c r="K828" s="6"/>
    </row>
    <row r="829" spans="11:11" ht="12" customHeight="1">
      <c r="K829" s="6"/>
    </row>
    <row r="830" spans="11:11" ht="12" customHeight="1">
      <c r="K830" s="6"/>
    </row>
    <row r="831" spans="11:11" ht="12" customHeight="1">
      <c r="K831" s="6"/>
    </row>
    <row r="832" spans="11:11" ht="12" customHeight="1">
      <c r="K832" s="6"/>
    </row>
    <row r="833" spans="11:11" ht="12" customHeight="1">
      <c r="K833" s="6"/>
    </row>
    <row r="834" spans="11:11" ht="12" customHeight="1">
      <c r="K834" s="6"/>
    </row>
    <row r="835" spans="11:11" ht="12" customHeight="1">
      <c r="K835" s="6"/>
    </row>
    <row r="836" spans="11:11" ht="12" customHeight="1">
      <c r="K836" s="6"/>
    </row>
    <row r="837" spans="11:11" ht="12" customHeight="1">
      <c r="K837" s="6"/>
    </row>
    <row r="838" spans="11:11" ht="12" customHeight="1">
      <c r="K838" s="6"/>
    </row>
    <row r="839" spans="11:11" ht="12" customHeight="1">
      <c r="K839" s="6"/>
    </row>
    <row r="840" spans="11:11" ht="12" customHeight="1">
      <c r="K840" s="6"/>
    </row>
    <row r="841" spans="11:11" ht="12" customHeight="1">
      <c r="K841" s="6"/>
    </row>
    <row r="842" spans="11:11" ht="12" customHeight="1">
      <c r="K842" s="6"/>
    </row>
    <row r="843" spans="11:11" ht="12" customHeight="1">
      <c r="K843" s="6"/>
    </row>
    <row r="844" spans="11:11" ht="12" customHeight="1">
      <c r="K844" s="6"/>
    </row>
    <row r="845" spans="11:11" ht="12" customHeight="1">
      <c r="K845" s="6"/>
    </row>
    <row r="846" spans="11:11" ht="12" customHeight="1">
      <c r="K846" s="6"/>
    </row>
    <row r="847" spans="11:11" ht="12" customHeight="1">
      <c r="K847" s="6"/>
    </row>
    <row r="848" spans="11:11" ht="12" customHeight="1">
      <c r="K848" s="6"/>
    </row>
    <row r="849" spans="11:11" ht="12" customHeight="1">
      <c r="K849" s="6"/>
    </row>
    <row r="850" spans="11:11" ht="12" customHeight="1">
      <c r="K850" s="6"/>
    </row>
    <row r="851" spans="11:11" ht="12" customHeight="1">
      <c r="K851" s="6"/>
    </row>
    <row r="852" spans="11:11" ht="12" customHeight="1">
      <c r="K852" s="6"/>
    </row>
    <row r="853" spans="11:11" ht="12" customHeight="1">
      <c r="K853" s="6"/>
    </row>
    <row r="854" spans="11:11" ht="12" customHeight="1">
      <c r="K854" s="6"/>
    </row>
    <row r="855" spans="11:11" ht="12" customHeight="1">
      <c r="K855" s="6"/>
    </row>
    <row r="856" spans="11:11" ht="12" customHeight="1">
      <c r="K856" s="6"/>
    </row>
    <row r="857" spans="11:11" ht="12" customHeight="1">
      <c r="K857" s="6"/>
    </row>
    <row r="858" spans="11:11" ht="12" customHeight="1">
      <c r="K858" s="6"/>
    </row>
    <row r="859" spans="11:11" ht="12" customHeight="1">
      <c r="K859" s="6"/>
    </row>
    <row r="860" spans="11:11" ht="12" customHeight="1">
      <c r="K860" s="6"/>
    </row>
    <row r="861" spans="11:11" ht="12" customHeight="1">
      <c r="K861" s="6"/>
    </row>
    <row r="862" spans="11:11" ht="12" customHeight="1">
      <c r="K862" s="6"/>
    </row>
    <row r="863" spans="11:11" ht="12" customHeight="1">
      <c r="K863" s="6"/>
    </row>
    <row r="864" spans="11:11" ht="12" customHeight="1">
      <c r="K864" s="6"/>
    </row>
    <row r="865" spans="11:11" ht="12" customHeight="1">
      <c r="K865" s="6"/>
    </row>
    <row r="866" spans="11:11" ht="12" customHeight="1">
      <c r="K866" s="6"/>
    </row>
    <row r="867" spans="11:11" ht="12" customHeight="1">
      <c r="K867" s="6"/>
    </row>
    <row r="868" spans="11:11" ht="12" customHeight="1">
      <c r="K868" s="6"/>
    </row>
    <row r="869" spans="11:11" ht="12" customHeight="1">
      <c r="K869" s="6"/>
    </row>
    <row r="870" spans="11:11" ht="12" customHeight="1">
      <c r="K870" s="6"/>
    </row>
    <row r="871" spans="11:11" ht="12" customHeight="1">
      <c r="K871" s="6"/>
    </row>
    <row r="872" spans="11:11" ht="12" customHeight="1">
      <c r="K872" s="6"/>
    </row>
    <row r="873" spans="11:11" ht="12" customHeight="1">
      <c r="K873" s="6"/>
    </row>
    <row r="874" spans="11:11" ht="12" customHeight="1">
      <c r="K874" s="6"/>
    </row>
    <row r="875" spans="11:11" ht="12" customHeight="1">
      <c r="K875" s="6"/>
    </row>
    <row r="876" spans="11:11" ht="12" customHeight="1">
      <c r="K876" s="6"/>
    </row>
    <row r="877" spans="11:11" ht="12" customHeight="1">
      <c r="K877" s="6"/>
    </row>
    <row r="878" spans="11:11" ht="12" customHeight="1">
      <c r="K878" s="6"/>
    </row>
    <row r="879" spans="11:11" ht="12" customHeight="1">
      <c r="K879" s="6"/>
    </row>
    <row r="880" spans="11:11" ht="12" customHeight="1">
      <c r="K880" s="6"/>
    </row>
    <row r="881" spans="11:11" ht="12" customHeight="1">
      <c r="K881" s="6"/>
    </row>
    <row r="882" spans="11:11" ht="12" customHeight="1">
      <c r="K882" s="6"/>
    </row>
    <row r="883" spans="11:11" ht="12" customHeight="1">
      <c r="K883" s="6"/>
    </row>
    <row r="884" spans="11:11" ht="12" customHeight="1">
      <c r="K884" s="6"/>
    </row>
    <row r="885" spans="11:11" ht="12" customHeight="1">
      <c r="K885" s="6"/>
    </row>
    <row r="886" spans="11:11" ht="12" customHeight="1">
      <c r="K886" s="6"/>
    </row>
    <row r="887" spans="11:11" ht="12" customHeight="1">
      <c r="K887" s="6"/>
    </row>
    <row r="888" spans="11:11" ht="12" customHeight="1">
      <c r="K888" s="6"/>
    </row>
    <row r="889" spans="11:11" ht="12" customHeight="1">
      <c r="K889" s="6"/>
    </row>
    <row r="890" spans="11:11" ht="12" customHeight="1">
      <c r="K890" s="6"/>
    </row>
    <row r="891" spans="11:11" ht="12" customHeight="1">
      <c r="K891" s="6"/>
    </row>
    <row r="892" spans="11:11" ht="12" customHeight="1">
      <c r="K892" s="6"/>
    </row>
    <row r="893" spans="11:11" ht="12" customHeight="1">
      <c r="K893" s="6"/>
    </row>
    <row r="894" spans="11:11" ht="12" customHeight="1">
      <c r="K894" s="6"/>
    </row>
    <row r="895" spans="11:11" ht="12" customHeight="1">
      <c r="K895" s="6"/>
    </row>
    <row r="896" spans="11:11" ht="12" customHeight="1">
      <c r="K896" s="6"/>
    </row>
    <row r="897" spans="11:11" ht="12" customHeight="1">
      <c r="K897" s="6"/>
    </row>
    <row r="898" spans="11:11" ht="12" customHeight="1">
      <c r="K898" s="6"/>
    </row>
    <row r="899" spans="11:11" ht="12" customHeight="1">
      <c r="K899" s="6"/>
    </row>
    <row r="900" spans="11:11" ht="12" customHeight="1">
      <c r="K900" s="6"/>
    </row>
    <row r="901" spans="11:11" ht="12" customHeight="1">
      <c r="K901" s="6"/>
    </row>
    <row r="902" spans="11:11" ht="12" customHeight="1">
      <c r="K902" s="6"/>
    </row>
    <row r="903" spans="11:11" ht="12" customHeight="1">
      <c r="K903" s="6"/>
    </row>
    <row r="904" spans="11:11" ht="12" customHeight="1">
      <c r="K904" s="6"/>
    </row>
    <row r="905" spans="11:11" ht="12" customHeight="1">
      <c r="K905" s="6"/>
    </row>
    <row r="906" spans="11:11" ht="12" customHeight="1">
      <c r="K906" s="6"/>
    </row>
    <row r="907" spans="11:11" ht="12" customHeight="1">
      <c r="K907" s="6"/>
    </row>
    <row r="908" spans="11:11" ht="12" customHeight="1">
      <c r="K908" s="6"/>
    </row>
    <row r="909" spans="11:11" ht="12" customHeight="1">
      <c r="K909" s="6"/>
    </row>
    <row r="910" spans="11:11" ht="12" customHeight="1">
      <c r="K910" s="6"/>
    </row>
    <row r="911" spans="11:11" ht="12" customHeight="1">
      <c r="K911" s="6"/>
    </row>
    <row r="912" spans="11:11" ht="12" customHeight="1">
      <c r="K912" s="6"/>
    </row>
    <row r="913" spans="11:11" ht="12" customHeight="1">
      <c r="K913" s="6"/>
    </row>
    <row r="914" spans="11:11" ht="12" customHeight="1">
      <c r="K914" s="6"/>
    </row>
    <row r="915" spans="11:11" ht="12" customHeight="1">
      <c r="K915" s="6"/>
    </row>
    <row r="916" spans="11:11" ht="12" customHeight="1">
      <c r="K916" s="6"/>
    </row>
    <row r="917" spans="11:11" ht="12" customHeight="1">
      <c r="K917" s="6"/>
    </row>
    <row r="918" spans="11:11" ht="12" customHeight="1">
      <c r="K918" s="6"/>
    </row>
    <row r="919" spans="11:11" ht="12" customHeight="1">
      <c r="K919" s="6"/>
    </row>
    <row r="920" spans="11:11" ht="12" customHeight="1">
      <c r="K920" s="6"/>
    </row>
    <row r="921" spans="11:11" ht="12" customHeight="1">
      <c r="K921" s="6"/>
    </row>
    <row r="922" spans="11:11" ht="12" customHeight="1">
      <c r="K922" s="6"/>
    </row>
    <row r="923" spans="11:11" ht="12" customHeight="1">
      <c r="K923" s="6"/>
    </row>
    <row r="924" spans="11:11" ht="12" customHeight="1">
      <c r="K924" s="6"/>
    </row>
    <row r="925" spans="11:11" ht="12" customHeight="1">
      <c r="K925" s="6"/>
    </row>
    <row r="926" spans="11:11" ht="12" customHeight="1">
      <c r="K926" s="6"/>
    </row>
    <row r="927" spans="11:11" ht="12" customHeight="1">
      <c r="K927" s="6"/>
    </row>
    <row r="928" spans="11:11" ht="12" customHeight="1">
      <c r="K928" s="6"/>
    </row>
    <row r="929" spans="11:11" ht="12" customHeight="1">
      <c r="K929" s="6"/>
    </row>
    <row r="930" spans="11:11" ht="12" customHeight="1">
      <c r="K930" s="6"/>
    </row>
    <row r="931" spans="11:11" ht="12" customHeight="1">
      <c r="K931" s="6"/>
    </row>
    <row r="932" spans="11:11" ht="12" customHeight="1">
      <c r="K932" s="6"/>
    </row>
    <row r="933" spans="11:11" ht="12" customHeight="1">
      <c r="K933" s="6"/>
    </row>
    <row r="934" spans="11:11" ht="12" customHeight="1">
      <c r="K934" s="6"/>
    </row>
    <row r="935" spans="11:11" ht="12" customHeight="1">
      <c r="K935" s="6"/>
    </row>
    <row r="936" spans="11:11" ht="12" customHeight="1">
      <c r="K936" s="6"/>
    </row>
    <row r="937" spans="11:11" ht="12" customHeight="1">
      <c r="K937" s="6"/>
    </row>
    <row r="938" spans="11:11" ht="12" customHeight="1">
      <c r="K938" s="6"/>
    </row>
    <row r="939" spans="11:11" ht="12" customHeight="1">
      <c r="K939" s="6"/>
    </row>
    <row r="940" spans="11:11" ht="12" customHeight="1">
      <c r="K940" s="6"/>
    </row>
    <row r="941" spans="11:11" ht="12" customHeight="1">
      <c r="K941" s="6"/>
    </row>
    <row r="942" spans="11:11" ht="12" customHeight="1">
      <c r="K942" s="6"/>
    </row>
    <row r="943" spans="11:11" ht="12" customHeight="1">
      <c r="K943" s="6"/>
    </row>
    <row r="944" spans="11:11" ht="12" customHeight="1">
      <c r="K944" s="6"/>
    </row>
    <row r="945" spans="11:11" ht="12" customHeight="1">
      <c r="K945" s="6"/>
    </row>
    <row r="946" spans="11:11" ht="12" customHeight="1">
      <c r="K946" s="6"/>
    </row>
    <row r="947" spans="11:11" ht="12" customHeight="1">
      <c r="K947" s="6"/>
    </row>
    <row r="948" spans="11:11" ht="12" customHeight="1">
      <c r="K948" s="6"/>
    </row>
    <row r="949" spans="11:11" ht="12" customHeight="1">
      <c r="K949" s="6"/>
    </row>
    <row r="950" spans="11:11" ht="12" customHeight="1">
      <c r="K950" s="6"/>
    </row>
    <row r="951" spans="11:11" ht="12" customHeight="1">
      <c r="K951" s="6"/>
    </row>
    <row r="952" spans="11:11" ht="12" customHeight="1">
      <c r="K952" s="6"/>
    </row>
    <row r="953" spans="11:11" ht="12" customHeight="1">
      <c r="K953" s="6"/>
    </row>
    <row r="954" spans="11:11" ht="12" customHeight="1">
      <c r="K954" s="6"/>
    </row>
    <row r="955" spans="11:11" ht="12" customHeight="1">
      <c r="K955" s="6"/>
    </row>
    <row r="956" spans="11:11" ht="12" customHeight="1">
      <c r="K956" s="6"/>
    </row>
    <row r="957" spans="11:11" ht="12" customHeight="1">
      <c r="K957" s="6"/>
    </row>
    <row r="958" spans="11:11" ht="12" customHeight="1">
      <c r="K958" s="6"/>
    </row>
    <row r="959" spans="11:11" ht="12" customHeight="1">
      <c r="K959" s="6"/>
    </row>
    <row r="960" spans="11:11" ht="12" customHeight="1">
      <c r="K960" s="6"/>
    </row>
    <row r="961" spans="11:11" ht="12" customHeight="1">
      <c r="K961" s="6"/>
    </row>
    <row r="962" spans="11:11" ht="12" customHeight="1">
      <c r="K962" s="6"/>
    </row>
    <row r="963" spans="11:11" ht="12" customHeight="1">
      <c r="K963" s="6"/>
    </row>
    <row r="964" spans="11:11" ht="12" customHeight="1">
      <c r="K964" s="6"/>
    </row>
    <row r="965" spans="11:11" ht="12" customHeight="1">
      <c r="K965" s="6"/>
    </row>
    <row r="966" spans="11:11" ht="12" customHeight="1">
      <c r="K966" s="6"/>
    </row>
    <row r="967" spans="11:11" ht="12" customHeight="1">
      <c r="K967" s="6"/>
    </row>
    <row r="968" spans="11:11" ht="12" customHeight="1">
      <c r="K968" s="6"/>
    </row>
    <row r="969" spans="11:11" ht="12" customHeight="1">
      <c r="K969" s="6"/>
    </row>
    <row r="970" spans="11:11" ht="12" customHeight="1">
      <c r="K970" s="6"/>
    </row>
    <row r="971" spans="11:11" ht="12" customHeight="1">
      <c r="K971" s="6"/>
    </row>
    <row r="972" spans="11:11" ht="12" customHeight="1">
      <c r="K972" s="6"/>
    </row>
    <row r="973" spans="11:11" ht="12" customHeight="1">
      <c r="K973" s="6"/>
    </row>
    <row r="974" spans="11:11" ht="12" customHeight="1">
      <c r="K974" s="6"/>
    </row>
    <row r="975" spans="11:11" ht="12" customHeight="1">
      <c r="K975" s="6"/>
    </row>
    <row r="976" spans="11:11" ht="12" customHeight="1">
      <c r="K976" s="6"/>
    </row>
    <row r="977" spans="11:11" ht="12" customHeight="1">
      <c r="K977" s="6"/>
    </row>
    <row r="978" spans="11:11" ht="12" customHeight="1">
      <c r="K978" s="6"/>
    </row>
    <row r="979" spans="11:11" ht="12" customHeight="1">
      <c r="K979" s="6"/>
    </row>
    <row r="980" spans="11:11" ht="12" customHeight="1">
      <c r="K980" s="6"/>
    </row>
    <row r="981" spans="11:11" ht="12" customHeight="1">
      <c r="K981" s="6"/>
    </row>
    <row r="982" spans="11:11" ht="12" customHeight="1">
      <c r="K982" s="6"/>
    </row>
    <row r="983" spans="11:11" ht="12" customHeight="1">
      <c r="K983" s="6"/>
    </row>
    <row r="984" spans="11:11" ht="12" customHeight="1">
      <c r="K984" s="6"/>
    </row>
    <row r="985" spans="11:11" ht="12" customHeight="1">
      <c r="K985" s="6"/>
    </row>
    <row r="986" spans="11:11" ht="12" customHeight="1">
      <c r="K986" s="6"/>
    </row>
    <row r="987" spans="11:11" ht="12" customHeight="1">
      <c r="K987" s="6"/>
    </row>
    <row r="988" spans="11:11" ht="12" customHeight="1">
      <c r="K988" s="6"/>
    </row>
    <row r="989" spans="11:11" ht="12" customHeight="1">
      <c r="K989" s="6"/>
    </row>
    <row r="990" spans="11:11" ht="12" customHeight="1">
      <c r="K990" s="6"/>
    </row>
    <row r="991" spans="11:11" ht="12" customHeight="1">
      <c r="K991" s="6"/>
    </row>
    <row r="992" spans="11:11" ht="12" customHeight="1">
      <c r="K992" s="6"/>
    </row>
    <row r="993" spans="11:11" ht="12" customHeight="1">
      <c r="K993" s="6"/>
    </row>
    <row r="994" spans="11:11" ht="12" customHeight="1">
      <c r="K994" s="6"/>
    </row>
    <row r="995" spans="11:11" ht="12" customHeight="1">
      <c r="K995" s="6"/>
    </row>
    <row r="996" spans="11:11" ht="12" customHeight="1">
      <c r="K996" s="6"/>
    </row>
    <row r="997" spans="11:11" ht="12" customHeight="1">
      <c r="K997" s="6"/>
    </row>
    <row r="998" spans="11:11" ht="12" customHeight="1">
      <c r="K998" s="6"/>
    </row>
    <row r="999" spans="11:11" ht="12" customHeight="1">
      <c r="K999" s="6"/>
    </row>
    <row r="1000" spans="11:11" ht="12" customHeight="1">
      <c r="K1000" s="6"/>
    </row>
    <row r="1001" spans="11:11" ht="12" customHeight="1">
      <c r="K1001" s="6"/>
    </row>
    <row r="1002" spans="11:11" ht="12" customHeight="1">
      <c r="K1002" s="6"/>
    </row>
    <row r="1003" spans="11:11" ht="12" customHeight="1">
      <c r="K1003" s="6"/>
    </row>
    <row r="1004" spans="11:11" ht="12" customHeight="1">
      <c r="K1004" s="6"/>
    </row>
    <row r="1005" spans="11:11" ht="12" customHeight="1">
      <c r="K1005" s="6"/>
    </row>
    <row r="1006" spans="11:11" ht="12" customHeight="1">
      <c r="K1006" s="6"/>
    </row>
    <row r="1007" spans="11:11" ht="12" customHeight="1">
      <c r="K1007" s="6"/>
    </row>
    <row r="1008" spans="11:11" ht="12" customHeight="1">
      <c r="K1008" s="6"/>
    </row>
  </sheetData>
  <autoFilter ref="A3:AJ3" xr:uid="{00000000-0001-0000-04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sortState xmlns:xlrd2="http://schemas.microsoft.com/office/spreadsheetml/2017/richdata2" ref="A4:AJ47">
      <sortCondition descending="1" ref="F3"/>
    </sortState>
  </autoFilter>
  <mergeCells count="15">
    <mergeCell ref="AE3:AF3"/>
    <mergeCell ref="AG3:AH3"/>
    <mergeCell ref="AI3:AJ3"/>
    <mergeCell ref="A1:H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</mergeCells>
  <pageMargins left="0.75" right="0.75" top="0.98402777777777772" bottom="0.9840277777777777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00"/>
  <sheetViews>
    <sheetView workbookViewId="0">
      <selection activeCell="F28" sqref="F28"/>
    </sheetView>
  </sheetViews>
  <sheetFormatPr defaultColWidth="14.453125" defaultRowHeight="15" customHeight="1"/>
  <cols>
    <col min="1" max="2" width="4.453125" customWidth="1"/>
    <col min="3" max="3" width="19.26953125" customWidth="1"/>
    <col min="4" max="4" width="9.7265625" customWidth="1"/>
    <col min="5" max="5" width="7.81640625" customWidth="1"/>
    <col min="6" max="6" width="7.453125" customWidth="1"/>
    <col min="7" max="8" width="6.7265625" customWidth="1"/>
    <col min="9" max="12" width="6.26953125" customWidth="1"/>
    <col min="13" max="13" width="8.54296875" customWidth="1"/>
    <col min="14" max="16" width="6.26953125" customWidth="1"/>
    <col min="17" max="26" width="8.7265625" customWidth="1"/>
  </cols>
  <sheetData>
    <row r="1" spans="1:24" ht="15.75" customHeight="1">
      <c r="A1" s="252" t="s">
        <v>399</v>
      </c>
      <c r="B1" s="241"/>
      <c r="C1" s="241"/>
      <c r="D1" s="241"/>
      <c r="E1" s="241"/>
      <c r="F1" s="241"/>
      <c r="G1" s="241"/>
      <c r="H1" s="24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  <c r="W1" s="35" t="s">
        <v>53</v>
      </c>
      <c r="X1" s="35" t="s">
        <v>54</v>
      </c>
    </row>
    <row r="2" spans="1:24" ht="15.75" customHeight="1">
      <c r="A2" s="243"/>
      <c r="B2" s="244"/>
      <c r="C2" s="244"/>
      <c r="D2" s="244"/>
      <c r="E2" s="244"/>
      <c r="F2" s="244"/>
      <c r="G2" s="244"/>
      <c r="H2" s="245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</row>
    <row r="3" spans="1:24" ht="30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51"/>
      <c r="J3" s="239"/>
      <c r="K3" s="251"/>
      <c r="L3" s="239"/>
      <c r="M3" s="251"/>
      <c r="N3" s="239"/>
      <c r="O3" s="251"/>
      <c r="P3" s="239"/>
      <c r="Q3" s="251"/>
      <c r="R3" s="239"/>
      <c r="S3" s="251"/>
      <c r="T3" s="239"/>
      <c r="U3" s="251"/>
      <c r="V3" s="239"/>
      <c r="W3" s="251"/>
      <c r="X3" s="239"/>
    </row>
    <row r="4" spans="1:24" ht="12.75" customHeight="1">
      <c r="A4" s="40">
        <v>1</v>
      </c>
      <c r="B4" s="125">
        <v>1</v>
      </c>
      <c r="C4" s="40" t="s">
        <v>176</v>
      </c>
      <c r="D4" s="117" t="s">
        <v>177</v>
      </c>
      <c r="E4" s="126" t="s">
        <v>70</v>
      </c>
      <c r="F4" s="43">
        <f t="shared" ref="F4:F17" si="0">G4+H4</f>
        <v>0</v>
      </c>
      <c r="G4" s="127">
        <f t="shared" ref="G4:G17" si="1">J4+L4+N4+P4+T4+X4+V4+R4</f>
        <v>0</v>
      </c>
      <c r="H4" s="128">
        <v>0</v>
      </c>
      <c r="I4" s="48"/>
      <c r="J4" s="46"/>
      <c r="K4" s="48"/>
      <c r="L4" s="46"/>
      <c r="M4" s="129"/>
      <c r="N4" s="46"/>
      <c r="O4" s="129"/>
      <c r="P4" s="46"/>
      <c r="Q4" s="129"/>
      <c r="R4" s="46"/>
      <c r="S4" s="129"/>
      <c r="T4" s="46"/>
      <c r="U4" s="129"/>
      <c r="V4" s="46"/>
      <c r="W4" s="129"/>
      <c r="X4" s="46"/>
    </row>
    <row r="5" spans="1:24" ht="12" customHeight="1">
      <c r="A5" s="40">
        <v>2</v>
      </c>
      <c r="B5" s="125">
        <v>2</v>
      </c>
      <c r="C5" s="40" t="s">
        <v>189</v>
      </c>
      <c r="D5" s="117" t="s">
        <v>173</v>
      </c>
      <c r="E5" s="54" t="s">
        <v>101</v>
      </c>
      <c r="F5" s="43">
        <f t="shared" si="0"/>
        <v>0</v>
      </c>
      <c r="G5" s="127">
        <f t="shared" si="1"/>
        <v>0</v>
      </c>
      <c r="H5" s="128">
        <v>0</v>
      </c>
      <c r="I5" s="49"/>
      <c r="J5" s="46"/>
      <c r="K5" s="48"/>
      <c r="L5" s="46"/>
      <c r="M5" s="129"/>
      <c r="N5" s="46"/>
      <c r="O5" s="129"/>
      <c r="P5" s="46"/>
      <c r="Q5" s="129"/>
      <c r="R5" s="46"/>
      <c r="S5" s="129"/>
      <c r="T5" s="46"/>
      <c r="U5" s="129"/>
      <c r="V5" s="46"/>
      <c r="W5" s="129"/>
      <c r="X5" s="46"/>
    </row>
    <row r="6" spans="1:24" ht="12" customHeight="1">
      <c r="A6" s="40">
        <v>3</v>
      </c>
      <c r="B6" s="125">
        <v>4</v>
      </c>
      <c r="C6" s="40" t="s">
        <v>192</v>
      </c>
      <c r="D6" s="117" t="s">
        <v>193</v>
      </c>
      <c r="E6" s="54" t="s">
        <v>101</v>
      </c>
      <c r="F6" s="43">
        <f t="shared" si="0"/>
        <v>0</v>
      </c>
      <c r="G6" s="127">
        <f t="shared" si="1"/>
        <v>0</v>
      </c>
      <c r="H6" s="128">
        <v>0</v>
      </c>
      <c r="I6" s="48"/>
      <c r="J6" s="46"/>
      <c r="K6" s="129"/>
      <c r="L6" s="46"/>
      <c r="M6" s="129"/>
      <c r="N6" s="46"/>
      <c r="O6" s="129"/>
      <c r="P6" s="46"/>
      <c r="Q6" s="129"/>
      <c r="R6" s="46"/>
      <c r="S6" s="129"/>
      <c r="T6" s="46"/>
      <c r="U6" s="129"/>
      <c r="V6" s="46"/>
      <c r="W6" s="129"/>
      <c r="X6" s="46"/>
    </row>
    <row r="7" spans="1:24" ht="12" customHeight="1">
      <c r="A7" s="40">
        <v>4</v>
      </c>
      <c r="B7" s="125">
        <v>5</v>
      </c>
      <c r="C7" s="40" t="s">
        <v>343</v>
      </c>
      <c r="D7" s="117" t="s">
        <v>344</v>
      </c>
      <c r="E7" s="126" t="s">
        <v>345</v>
      </c>
      <c r="F7" s="43">
        <f t="shared" si="0"/>
        <v>0</v>
      </c>
      <c r="G7" s="127">
        <f t="shared" si="1"/>
        <v>0</v>
      </c>
      <c r="H7" s="128">
        <v>0</v>
      </c>
      <c r="I7" s="49"/>
      <c r="J7" s="46"/>
      <c r="K7" s="49"/>
      <c r="L7" s="46"/>
      <c r="M7" s="129"/>
      <c r="N7" s="46"/>
      <c r="O7" s="129"/>
      <c r="P7" s="46"/>
      <c r="Q7" s="129"/>
      <c r="R7" s="46"/>
      <c r="S7" s="129"/>
      <c r="T7" s="46"/>
      <c r="U7" s="129"/>
      <c r="V7" s="46"/>
      <c r="W7" s="129"/>
      <c r="X7" s="46"/>
    </row>
    <row r="8" spans="1:24" ht="12" customHeight="1">
      <c r="A8" s="40">
        <v>5</v>
      </c>
      <c r="B8" s="125">
        <v>8</v>
      </c>
      <c r="C8" s="50" t="s">
        <v>346</v>
      </c>
      <c r="D8" s="50" t="s">
        <v>347</v>
      </c>
      <c r="E8" s="54" t="s">
        <v>101</v>
      </c>
      <c r="F8" s="43">
        <f t="shared" si="0"/>
        <v>0</v>
      </c>
      <c r="G8" s="127">
        <f t="shared" si="1"/>
        <v>0</v>
      </c>
      <c r="H8" s="128">
        <v>0</v>
      </c>
      <c r="I8" s="49"/>
      <c r="J8" s="46"/>
      <c r="K8" s="129"/>
      <c r="L8" s="46"/>
      <c r="M8" s="129"/>
      <c r="N8" s="46"/>
      <c r="O8" s="129"/>
      <c r="P8" s="46"/>
      <c r="Q8" s="129"/>
      <c r="R8" s="46"/>
      <c r="S8" s="129"/>
      <c r="T8" s="46"/>
      <c r="U8" s="129"/>
      <c r="V8" s="46"/>
      <c r="W8" s="129"/>
      <c r="X8" s="46"/>
    </row>
    <row r="9" spans="1:24" ht="12" customHeight="1">
      <c r="A9" s="40">
        <v>6</v>
      </c>
      <c r="B9" s="125">
        <v>9</v>
      </c>
      <c r="C9" s="50" t="s">
        <v>348</v>
      </c>
      <c r="D9" s="50" t="s">
        <v>349</v>
      </c>
      <c r="E9" s="54" t="s">
        <v>101</v>
      </c>
      <c r="F9" s="43">
        <f t="shared" si="0"/>
        <v>0</v>
      </c>
      <c r="G9" s="127">
        <f t="shared" si="1"/>
        <v>0</v>
      </c>
      <c r="H9" s="128">
        <v>0</v>
      </c>
      <c r="I9" s="49"/>
      <c r="J9" s="46"/>
      <c r="K9" s="129"/>
      <c r="L9" s="46"/>
      <c r="M9" s="129"/>
      <c r="N9" s="46"/>
      <c r="O9" s="129"/>
      <c r="P9" s="46"/>
      <c r="Q9" s="129"/>
      <c r="R9" s="46"/>
      <c r="S9" s="129"/>
      <c r="T9" s="46"/>
      <c r="U9" s="129"/>
      <c r="V9" s="46"/>
      <c r="W9" s="129"/>
      <c r="X9" s="46"/>
    </row>
    <row r="10" spans="1:24" ht="12" customHeight="1">
      <c r="A10" s="40">
        <v>7</v>
      </c>
      <c r="B10" s="125">
        <v>3</v>
      </c>
      <c r="C10" s="91" t="s">
        <v>125</v>
      </c>
      <c r="D10" s="91" t="s">
        <v>126</v>
      </c>
      <c r="E10" s="126" t="s">
        <v>70</v>
      </c>
      <c r="F10" s="43">
        <f t="shared" si="0"/>
        <v>0</v>
      </c>
      <c r="G10" s="127">
        <f t="shared" si="1"/>
        <v>0</v>
      </c>
      <c r="H10" s="128">
        <v>0</v>
      </c>
      <c r="I10" s="129"/>
      <c r="J10" s="46"/>
      <c r="K10" s="129"/>
      <c r="L10" s="46"/>
      <c r="M10" s="129"/>
      <c r="N10" s="46"/>
      <c r="O10" s="129"/>
      <c r="P10" s="46"/>
      <c r="Q10" s="129"/>
      <c r="R10" s="46"/>
      <c r="S10" s="129"/>
      <c r="T10" s="46"/>
      <c r="U10" s="129"/>
      <c r="V10" s="46"/>
      <c r="W10" s="129"/>
      <c r="X10" s="46"/>
    </row>
    <row r="11" spans="1:24" ht="12" customHeight="1">
      <c r="A11" s="40">
        <v>8</v>
      </c>
      <c r="B11" s="125">
        <v>6</v>
      </c>
      <c r="C11" s="88" t="s">
        <v>208</v>
      </c>
      <c r="D11" s="82" t="s">
        <v>209</v>
      </c>
      <c r="E11" s="52" t="s">
        <v>64</v>
      </c>
      <c r="F11" s="43">
        <f t="shared" si="0"/>
        <v>0</v>
      </c>
      <c r="G11" s="127">
        <f t="shared" si="1"/>
        <v>0</v>
      </c>
      <c r="H11" s="128">
        <v>0</v>
      </c>
      <c r="I11" s="129"/>
      <c r="J11" s="46"/>
      <c r="K11" s="49"/>
      <c r="L11" s="46"/>
      <c r="M11" s="129"/>
      <c r="N11" s="46"/>
      <c r="O11" s="129"/>
      <c r="P11" s="46"/>
      <c r="Q11" s="129"/>
      <c r="R11" s="46"/>
      <c r="S11" s="129"/>
      <c r="T11" s="46"/>
      <c r="U11" s="129"/>
      <c r="V11" s="46"/>
      <c r="W11" s="129"/>
      <c r="X11" s="46"/>
    </row>
    <row r="12" spans="1:24" ht="12" customHeight="1">
      <c r="A12" s="40">
        <v>9</v>
      </c>
      <c r="B12" s="125">
        <v>7</v>
      </c>
      <c r="C12" s="50" t="s">
        <v>204</v>
      </c>
      <c r="D12" s="50" t="s">
        <v>205</v>
      </c>
      <c r="E12" s="53" t="s">
        <v>157</v>
      </c>
      <c r="F12" s="43">
        <f t="shared" si="0"/>
        <v>0</v>
      </c>
      <c r="G12" s="127">
        <f t="shared" si="1"/>
        <v>0</v>
      </c>
      <c r="H12" s="128">
        <v>0</v>
      </c>
      <c r="I12" s="129"/>
      <c r="J12" s="46"/>
      <c r="K12" s="49"/>
      <c r="L12" s="46"/>
      <c r="M12" s="129"/>
      <c r="N12" s="46"/>
      <c r="O12" s="129"/>
      <c r="P12" s="46"/>
      <c r="Q12" s="129"/>
      <c r="R12" s="46"/>
      <c r="S12" s="129"/>
      <c r="T12" s="46"/>
      <c r="U12" s="129"/>
      <c r="V12" s="46"/>
      <c r="W12" s="129"/>
      <c r="X12" s="46"/>
    </row>
    <row r="13" spans="1:24" ht="12" customHeight="1">
      <c r="A13" s="40">
        <v>10</v>
      </c>
      <c r="B13" s="125">
        <v>10</v>
      </c>
      <c r="C13" s="91" t="s">
        <v>152</v>
      </c>
      <c r="D13" s="91" t="s">
        <v>153</v>
      </c>
      <c r="E13" s="83" t="s">
        <v>67</v>
      </c>
      <c r="F13" s="43">
        <f t="shared" si="0"/>
        <v>0</v>
      </c>
      <c r="G13" s="127">
        <f t="shared" si="1"/>
        <v>0</v>
      </c>
      <c r="H13" s="128">
        <v>0</v>
      </c>
      <c r="I13" s="129"/>
      <c r="J13" s="46"/>
      <c r="K13" s="129"/>
      <c r="L13" s="46"/>
      <c r="M13" s="129"/>
      <c r="N13" s="46"/>
      <c r="O13" s="129"/>
      <c r="P13" s="46"/>
      <c r="Q13" s="129"/>
      <c r="R13" s="46"/>
      <c r="S13" s="129"/>
      <c r="T13" s="46"/>
      <c r="U13" s="129"/>
      <c r="V13" s="46"/>
      <c r="W13" s="129"/>
      <c r="X13" s="46"/>
    </row>
    <row r="14" spans="1:24" ht="12" customHeight="1">
      <c r="A14" s="40">
        <v>11</v>
      </c>
      <c r="B14" s="125">
        <v>11</v>
      </c>
      <c r="C14" s="40" t="s">
        <v>230</v>
      </c>
      <c r="D14" s="91" t="s">
        <v>231</v>
      </c>
      <c r="E14" s="90" t="s">
        <v>77</v>
      </c>
      <c r="F14" s="43">
        <f t="shared" si="0"/>
        <v>0</v>
      </c>
      <c r="G14" s="127">
        <f t="shared" si="1"/>
        <v>0</v>
      </c>
      <c r="H14" s="128">
        <v>0</v>
      </c>
      <c r="I14" s="129"/>
      <c r="J14" s="46"/>
      <c r="K14" s="129"/>
      <c r="L14" s="46"/>
      <c r="M14" s="129"/>
      <c r="N14" s="46"/>
      <c r="O14" s="129"/>
      <c r="P14" s="46"/>
      <c r="Q14" s="129"/>
      <c r="R14" s="46"/>
      <c r="S14" s="129"/>
      <c r="T14" s="46"/>
      <c r="U14" s="129"/>
      <c r="V14" s="46"/>
      <c r="W14" s="129"/>
      <c r="X14" s="46"/>
    </row>
    <row r="15" spans="1:24" ht="12" customHeight="1">
      <c r="A15" s="40">
        <v>12</v>
      </c>
      <c r="B15" s="125">
        <v>12</v>
      </c>
      <c r="C15" s="91" t="s">
        <v>178</v>
      </c>
      <c r="D15" s="91" t="s">
        <v>179</v>
      </c>
      <c r="E15" s="83" t="s">
        <v>67</v>
      </c>
      <c r="F15" s="43">
        <f t="shared" si="0"/>
        <v>0</v>
      </c>
      <c r="G15" s="127">
        <f t="shared" si="1"/>
        <v>0</v>
      </c>
      <c r="H15" s="128">
        <v>0</v>
      </c>
      <c r="I15" s="129"/>
      <c r="J15" s="46"/>
      <c r="K15" s="129"/>
      <c r="L15" s="46"/>
      <c r="M15" s="129"/>
      <c r="N15" s="46"/>
      <c r="O15" s="129"/>
      <c r="P15" s="46"/>
      <c r="Q15" s="129"/>
      <c r="R15" s="46"/>
      <c r="S15" s="129"/>
      <c r="T15" s="46"/>
      <c r="U15" s="129"/>
      <c r="V15" s="46"/>
      <c r="W15" s="129"/>
      <c r="X15" s="46"/>
    </row>
    <row r="16" spans="1:24" ht="12" customHeight="1">
      <c r="A16" s="40">
        <v>13</v>
      </c>
      <c r="B16" s="125">
        <v>13</v>
      </c>
      <c r="C16" s="91" t="s">
        <v>210</v>
      </c>
      <c r="D16" s="91" t="s">
        <v>211</v>
      </c>
      <c r="E16" s="52" t="s">
        <v>64</v>
      </c>
      <c r="F16" s="43">
        <f t="shared" si="0"/>
        <v>0</v>
      </c>
      <c r="G16" s="127">
        <f t="shared" si="1"/>
        <v>0</v>
      </c>
      <c r="H16" s="128">
        <v>0</v>
      </c>
      <c r="I16" s="129"/>
      <c r="J16" s="46"/>
      <c r="K16" s="129"/>
      <c r="L16" s="46"/>
      <c r="M16" s="129"/>
      <c r="N16" s="46"/>
      <c r="O16" s="129"/>
      <c r="P16" s="46"/>
      <c r="Q16" s="129"/>
      <c r="R16" s="46"/>
      <c r="S16" s="129"/>
      <c r="T16" s="46"/>
      <c r="U16" s="129"/>
      <c r="V16" s="46"/>
      <c r="W16" s="129"/>
      <c r="X16" s="46"/>
    </row>
    <row r="17" spans="1:24" ht="12" customHeight="1">
      <c r="A17" s="40">
        <v>14</v>
      </c>
      <c r="B17" s="125">
        <v>14</v>
      </c>
      <c r="C17" s="40" t="s">
        <v>262</v>
      </c>
      <c r="D17" s="117" t="s">
        <v>263</v>
      </c>
      <c r="E17" s="90" t="s">
        <v>77</v>
      </c>
      <c r="F17" s="43">
        <f t="shared" si="0"/>
        <v>0</v>
      </c>
      <c r="G17" s="127">
        <f t="shared" si="1"/>
        <v>0</v>
      </c>
      <c r="H17" s="128">
        <v>0</v>
      </c>
      <c r="I17" s="129"/>
      <c r="J17" s="46"/>
      <c r="K17" s="129"/>
      <c r="L17" s="46"/>
      <c r="M17" s="129"/>
      <c r="N17" s="46"/>
      <c r="O17" s="129"/>
      <c r="P17" s="46"/>
      <c r="Q17" s="129"/>
      <c r="R17" s="46"/>
      <c r="S17" s="129"/>
      <c r="T17" s="46"/>
      <c r="U17" s="129"/>
      <c r="V17" s="46"/>
      <c r="W17" s="129"/>
      <c r="X17" s="46"/>
    </row>
    <row r="18" spans="1:24" ht="12" customHeight="1">
      <c r="I18" s="19">
        <f>COUNTA(I4:I17)</f>
        <v>0</v>
      </c>
      <c r="K18" s="19">
        <f>COUNTA(K4:K17)</f>
        <v>0</v>
      </c>
      <c r="M18" s="19">
        <f>COUNTA(M4:M17)</f>
        <v>0</v>
      </c>
      <c r="O18" s="19">
        <f>COUNTA(O4:O11)</f>
        <v>0</v>
      </c>
      <c r="Q18" s="19">
        <f>COUNTA(Q4:Q11)</f>
        <v>0</v>
      </c>
      <c r="S18" s="19">
        <f>COUNTA(S4:S11)</f>
        <v>0</v>
      </c>
      <c r="U18" s="19">
        <f>COUNTA(U4:U11)</f>
        <v>0</v>
      </c>
      <c r="W18" s="19">
        <f>COUNTA(W4:W11)</f>
        <v>0</v>
      </c>
    </row>
    <row r="19" spans="1:24" ht="12" customHeight="1">
      <c r="B19" s="56"/>
      <c r="C19" s="57" t="s">
        <v>314</v>
      </c>
      <c r="D19" s="58"/>
      <c r="E19" s="58"/>
      <c r="F19" s="59" t="e">
        <f>SUM(I18:X18)/F20</f>
        <v>#DIV/0!</v>
      </c>
    </row>
    <row r="20" spans="1:24" ht="12" customHeight="1">
      <c r="A20" s="32"/>
      <c r="B20" s="33"/>
      <c r="C20" s="57" t="s">
        <v>103</v>
      </c>
      <c r="D20" s="58"/>
      <c r="E20" s="58"/>
      <c r="F20" s="60">
        <f>COUNTIF(I18:AJ18,"&gt;0")</f>
        <v>0</v>
      </c>
      <c r="G20" s="33"/>
      <c r="H20" s="33"/>
      <c r="I20" s="33"/>
      <c r="J20" s="33"/>
      <c r="K20" s="34"/>
      <c r="L20" s="5"/>
    </row>
    <row r="21" spans="1:24" ht="12" customHeight="1">
      <c r="B21" s="56"/>
    </row>
    <row r="22" spans="1:24" ht="12" customHeight="1">
      <c r="A22" s="33" t="s">
        <v>104</v>
      </c>
      <c r="B22" s="56"/>
    </row>
    <row r="23" spans="1:24" ht="12" customHeight="1">
      <c r="B23" s="56"/>
    </row>
    <row r="24" spans="1:24" ht="12" customHeight="1">
      <c r="B24" s="56"/>
      <c r="L24" s="61" t="s">
        <v>40</v>
      </c>
      <c r="M24" s="61" t="s">
        <v>10</v>
      </c>
      <c r="N24" s="63" t="s">
        <v>11</v>
      </c>
    </row>
    <row r="25" spans="1:24" ht="12" customHeight="1">
      <c r="B25" s="56"/>
      <c r="L25" s="64" t="s">
        <v>42</v>
      </c>
      <c r="M25" s="64" t="s">
        <v>16</v>
      </c>
      <c r="N25" s="66" t="s">
        <v>17</v>
      </c>
    </row>
    <row r="26" spans="1:24" ht="12" customHeight="1">
      <c r="B26" s="56"/>
      <c r="L26" s="67" t="s">
        <v>44</v>
      </c>
      <c r="M26" s="67" t="s">
        <v>20</v>
      </c>
      <c r="N26" s="69" t="s">
        <v>21</v>
      </c>
    </row>
    <row r="27" spans="1:24" ht="12" customHeight="1">
      <c r="B27" s="56"/>
      <c r="L27" s="70" t="s">
        <v>45</v>
      </c>
      <c r="M27" s="70" t="s">
        <v>23</v>
      </c>
      <c r="N27" s="72" t="s">
        <v>24</v>
      </c>
    </row>
    <row r="28" spans="1:24" ht="12" customHeight="1">
      <c r="B28" s="56"/>
      <c r="L28" s="73" t="s">
        <v>49</v>
      </c>
      <c r="M28" s="73" t="s">
        <v>26</v>
      </c>
      <c r="N28" s="75" t="s">
        <v>27</v>
      </c>
    </row>
    <row r="29" spans="1:24" ht="12" customHeight="1">
      <c r="B29" s="56"/>
      <c r="M29" s="76" t="s">
        <v>29</v>
      </c>
      <c r="N29" s="108" t="s">
        <v>30</v>
      </c>
    </row>
    <row r="30" spans="1:24" ht="12" customHeight="1">
      <c r="B30" s="56"/>
      <c r="M30" s="78" t="s">
        <v>32</v>
      </c>
      <c r="N30" s="109" t="s">
        <v>33</v>
      </c>
    </row>
    <row r="31" spans="1:24" ht="12" customHeight="1">
      <c r="B31" s="56"/>
    </row>
    <row r="32" spans="1:24" ht="12" customHeight="1">
      <c r="B32" s="56"/>
    </row>
    <row r="33" spans="1:9" ht="12" customHeight="1">
      <c r="B33" s="56"/>
    </row>
    <row r="34" spans="1:9" ht="12" customHeight="1">
      <c r="B34" s="56"/>
    </row>
    <row r="35" spans="1:9" ht="12.75" customHeight="1">
      <c r="A35" s="252" t="s">
        <v>342</v>
      </c>
      <c r="B35" s="241"/>
      <c r="C35" s="241"/>
      <c r="D35" s="241"/>
      <c r="E35" s="241"/>
      <c r="F35" s="241"/>
      <c r="G35" s="241"/>
      <c r="H35" s="242"/>
    </row>
    <row r="36" spans="1:9" ht="12.75" customHeight="1">
      <c r="A36" s="243"/>
      <c r="B36" s="244"/>
      <c r="C36" s="244"/>
      <c r="D36" s="244"/>
      <c r="E36" s="244"/>
      <c r="F36" s="244"/>
      <c r="G36" s="244"/>
      <c r="H36" s="245"/>
    </row>
    <row r="37" spans="1:9" ht="30">
      <c r="A37" s="37" t="s">
        <v>55</v>
      </c>
      <c r="B37" s="37" t="s">
        <v>56</v>
      </c>
      <c r="C37" s="38" t="s">
        <v>336</v>
      </c>
      <c r="D37" s="38" t="s">
        <v>58</v>
      </c>
      <c r="E37" s="38" t="s">
        <v>59</v>
      </c>
      <c r="F37" s="38" t="s">
        <v>60</v>
      </c>
      <c r="G37" s="39" t="s">
        <v>61</v>
      </c>
      <c r="H37" s="39" t="s">
        <v>426</v>
      </c>
      <c r="I37" s="130"/>
    </row>
    <row r="38" spans="1:9" ht="12" customHeight="1">
      <c r="A38" s="40">
        <v>1</v>
      </c>
      <c r="B38" s="121">
        <v>1</v>
      </c>
      <c r="C38" s="91" t="s">
        <v>176</v>
      </c>
      <c r="D38" s="91" t="s">
        <v>177</v>
      </c>
      <c r="E38" s="42" t="s">
        <v>70</v>
      </c>
      <c r="F38" s="43">
        <v>120</v>
      </c>
      <c r="G38" s="127">
        <v>0</v>
      </c>
      <c r="H38" s="128">
        <f t="shared" ref="H38:H51" si="2">G38/2</f>
        <v>0</v>
      </c>
      <c r="I38" s="19">
        <f t="shared" ref="I38:I47" si="3">_xlfn.RANK.EQ(H38,$H$38:$H$47)</f>
        <v>1</v>
      </c>
    </row>
    <row r="39" spans="1:9" ht="12" customHeight="1">
      <c r="A39" s="40">
        <v>2</v>
      </c>
      <c r="B39" s="121">
        <v>2</v>
      </c>
      <c r="C39" s="40" t="s">
        <v>189</v>
      </c>
      <c r="D39" s="91" t="s">
        <v>173</v>
      </c>
      <c r="E39" s="42" t="s">
        <v>101</v>
      </c>
      <c r="F39" s="43">
        <v>120</v>
      </c>
      <c r="G39" s="127">
        <v>0</v>
      </c>
      <c r="H39" s="128">
        <f t="shared" si="2"/>
        <v>0</v>
      </c>
      <c r="I39" s="19">
        <f t="shared" si="3"/>
        <v>1</v>
      </c>
    </row>
    <row r="40" spans="1:9" ht="12" customHeight="1">
      <c r="A40" s="40">
        <v>3</v>
      </c>
      <c r="B40" s="121">
        <v>4</v>
      </c>
      <c r="C40" s="91" t="s">
        <v>192</v>
      </c>
      <c r="D40" s="91" t="s">
        <v>193</v>
      </c>
      <c r="E40" s="83" t="s">
        <v>101</v>
      </c>
      <c r="F40" s="43">
        <v>85.5</v>
      </c>
      <c r="G40" s="127">
        <v>0</v>
      </c>
      <c r="H40" s="128">
        <f t="shared" si="2"/>
        <v>0</v>
      </c>
      <c r="I40" s="19">
        <f t="shared" si="3"/>
        <v>1</v>
      </c>
    </row>
    <row r="41" spans="1:9" ht="12" customHeight="1">
      <c r="A41" s="40">
        <v>4</v>
      </c>
      <c r="B41" s="121">
        <v>5</v>
      </c>
      <c r="C41" s="40" t="s">
        <v>343</v>
      </c>
      <c r="D41" s="91" t="s">
        <v>344</v>
      </c>
      <c r="E41" s="90" t="s">
        <v>345</v>
      </c>
      <c r="F41" s="43">
        <v>52</v>
      </c>
      <c r="G41" s="127">
        <v>0</v>
      </c>
      <c r="H41" s="128">
        <f t="shared" si="2"/>
        <v>0</v>
      </c>
      <c r="I41" s="19">
        <f t="shared" si="3"/>
        <v>1</v>
      </c>
    </row>
    <row r="42" spans="1:9" ht="12" customHeight="1">
      <c r="A42" s="40">
        <v>5</v>
      </c>
      <c r="B42" s="121">
        <v>8</v>
      </c>
      <c r="C42" s="50" t="s">
        <v>346</v>
      </c>
      <c r="D42" s="50" t="s">
        <v>347</v>
      </c>
      <c r="E42" s="53" t="s">
        <v>101</v>
      </c>
      <c r="F42" s="43">
        <v>16</v>
      </c>
      <c r="G42" s="127">
        <v>0</v>
      </c>
      <c r="H42" s="128">
        <f t="shared" si="2"/>
        <v>0</v>
      </c>
      <c r="I42" s="19">
        <f t="shared" si="3"/>
        <v>1</v>
      </c>
    </row>
    <row r="43" spans="1:9" ht="12" customHeight="1">
      <c r="A43" s="40">
        <v>6</v>
      </c>
      <c r="B43" s="121">
        <v>9</v>
      </c>
      <c r="C43" s="40" t="s">
        <v>348</v>
      </c>
      <c r="D43" s="117" t="s">
        <v>349</v>
      </c>
      <c r="E43" s="90" t="s">
        <v>101</v>
      </c>
      <c r="F43" s="43">
        <v>13</v>
      </c>
      <c r="G43" s="127">
        <v>0</v>
      </c>
      <c r="H43" s="128">
        <f t="shared" si="2"/>
        <v>0</v>
      </c>
      <c r="I43" s="19">
        <f t="shared" si="3"/>
        <v>1</v>
      </c>
    </row>
    <row r="44" spans="1:9" ht="12" customHeight="1">
      <c r="A44" s="40">
        <v>7</v>
      </c>
      <c r="B44" s="121">
        <v>3</v>
      </c>
      <c r="C44" s="91" t="s">
        <v>125</v>
      </c>
      <c r="D44" s="91" t="s">
        <v>126</v>
      </c>
      <c r="E44" s="83" t="s">
        <v>70</v>
      </c>
      <c r="F44" s="43">
        <v>0</v>
      </c>
      <c r="G44" s="127">
        <v>0</v>
      </c>
      <c r="H44" s="128">
        <f t="shared" si="2"/>
        <v>0</v>
      </c>
      <c r="I44" s="19">
        <f t="shared" si="3"/>
        <v>1</v>
      </c>
    </row>
    <row r="45" spans="1:9" ht="12" customHeight="1">
      <c r="A45" s="40">
        <v>8</v>
      </c>
      <c r="B45" s="121">
        <v>6</v>
      </c>
      <c r="C45" s="91" t="s">
        <v>208</v>
      </c>
      <c r="D45" s="91" t="s">
        <v>209</v>
      </c>
      <c r="E45" s="83" t="s">
        <v>64</v>
      </c>
      <c r="F45" s="43">
        <v>0</v>
      </c>
      <c r="G45" s="127">
        <v>0</v>
      </c>
      <c r="H45" s="128">
        <f t="shared" si="2"/>
        <v>0</v>
      </c>
      <c r="I45" s="19">
        <f t="shared" si="3"/>
        <v>1</v>
      </c>
    </row>
    <row r="46" spans="1:9" ht="12" customHeight="1">
      <c r="A46" s="40">
        <v>9</v>
      </c>
      <c r="B46" s="121">
        <v>7</v>
      </c>
      <c r="C46" s="91" t="s">
        <v>204</v>
      </c>
      <c r="D46" s="91" t="s">
        <v>205</v>
      </c>
      <c r="E46" s="83" t="s">
        <v>73</v>
      </c>
      <c r="F46" s="43">
        <v>0</v>
      </c>
      <c r="G46" s="127">
        <v>0</v>
      </c>
      <c r="H46" s="128">
        <f t="shared" si="2"/>
        <v>0</v>
      </c>
      <c r="I46" s="19">
        <f t="shared" si="3"/>
        <v>1</v>
      </c>
    </row>
    <row r="47" spans="1:9" ht="12" customHeight="1">
      <c r="A47" s="40">
        <v>10</v>
      </c>
      <c r="B47" s="121">
        <v>10</v>
      </c>
      <c r="C47" s="91" t="s">
        <v>152</v>
      </c>
      <c r="D47" s="91" t="s">
        <v>153</v>
      </c>
      <c r="E47" s="83" t="s">
        <v>67</v>
      </c>
      <c r="F47" s="43">
        <v>0</v>
      </c>
      <c r="G47" s="127">
        <v>0</v>
      </c>
      <c r="H47" s="128">
        <f t="shared" si="2"/>
        <v>0</v>
      </c>
      <c r="I47" s="19">
        <f t="shared" si="3"/>
        <v>1</v>
      </c>
    </row>
    <row r="48" spans="1:9" ht="12" customHeight="1">
      <c r="A48" s="19">
        <v>11</v>
      </c>
      <c r="B48" s="56">
        <v>11</v>
      </c>
      <c r="C48" s="19" t="s">
        <v>230</v>
      </c>
      <c r="D48" s="19" t="s">
        <v>231</v>
      </c>
      <c r="E48" s="19" t="s">
        <v>77</v>
      </c>
      <c r="F48" s="19">
        <v>0</v>
      </c>
      <c r="G48" s="19">
        <v>0</v>
      </c>
      <c r="H48" s="128">
        <f t="shared" si="2"/>
        <v>0</v>
      </c>
    </row>
    <row r="49" spans="1:8" ht="12" customHeight="1">
      <c r="A49" s="19">
        <v>12</v>
      </c>
      <c r="B49" s="56">
        <v>12</v>
      </c>
      <c r="C49" s="19" t="s">
        <v>178</v>
      </c>
      <c r="D49" s="19" t="s">
        <v>179</v>
      </c>
      <c r="E49" s="19" t="s">
        <v>67</v>
      </c>
      <c r="F49" s="19">
        <v>0</v>
      </c>
      <c r="G49" s="19">
        <v>0</v>
      </c>
      <c r="H49" s="128">
        <f t="shared" si="2"/>
        <v>0</v>
      </c>
    </row>
    <row r="50" spans="1:8" ht="12" customHeight="1">
      <c r="A50" s="19">
        <v>13</v>
      </c>
      <c r="B50" s="56">
        <v>13</v>
      </c>
      <c r="C50" s="19" t="s">
        <v>210</v>
      </c>
      <c r="D50" s="19" t="s">
        <v>211</v>
      </c>
      <c r="E50" s="19" t="s">
        <v>64</v>
      </c>
      <c r="F50" s="19">
        <v>0</v>
      </c>
      <c r="G50" s="19">
        <v>0</v>
      </c>
      <c r="H50" s="128">
        <f t="shared" si="2"/>
        <v>0</v>
      </c>
    </row>
    <row r="51" spans="1:8" ht="12" customHeight="1">
      <c r="A51" s="19">
        <v>14</v>
      </c>
      <c r="B51" s="56">
        <v>14</v>
      </c>
      <c r="C51" s="19" t="s">
        <v>262</v>
      </c>
      <c r="D51" s="19" t="s">
        <v>263</v>
      </c>
      <c r="E51" s="19" t="s">
        <v>77</v>
      </c>
      <c r="F51" s="19">
        <v>0</v>
      </c>
      <c r="G51" s="19">
        <v>0</v>
      </c>
      <c r="H51" s="128">
        <f t="shared" si="2"/>
        <v>0</v>
      </c>
    </row>
    <row r="52" spans="1:8" ht="12" customHeight="1">
      <c r="B52" s="56"/>
    </row>
    <row r="53" spans="1:8" ht="12" customHeight="1">
      <c r="B53" s="56"/>
    </row>
    <row r="54" spans="1:8" ht="12" customHeight="1">
      <c r="B54" s="56"/>
    </row>
    <row r="55" spans="1:8" ht="12" customHeight="1">
      <c r="B55" s="56"/>
    </row>
    <row r="56" spans="1:8" ht="12" customHeight="1">
      <c r="B56" s="56"/>
    </row>
    <row r="57" spans="1:8" ht="12" customHeight="1">
      <c r="B57" s="56"/>
    </row>
    <row r="58" spans="1:8" ht="12" customHeight="1">
      <c r="B58" s="56"/>
    </row>
    <row r="59" spans="1:8" ht="12" customHeight="1">
      <c r="B59" s="56"/>
    </row>
    <row r="60" spans="1:8" ht="12" customHeight="1">
      <c r="B60" s="56"/>
    </row>
    <row r="61" spans="1:8" ht="12" customHeight="1">
      <c r="B61" s="56"/>
    </row>
    <row r="62" spans="1:8" ht="12" customHeight="1">
      <c r="B62" s="56"/>
    </row>
    <row r="63" spans="1:8" ht="12" customHeight="1">
      <c r="B63" s="56"/>
    </row>
    <row r="64" spans="1:8" ht="12" customHeight="1">
      <c r="B64" s="56"/>
    </row>
    <row r="65" spans="2:2" ht="12" customHeight="1">
      <c r="B65" s="56"/>
    </row>
    <row r="66" spans="2:2" ht="12" customHeight="1">
      <c r="B66" s="56"/>
    </row>
    <row r="67" spans="2:2" ht="12" customHeight="1">
      <c r="B67" s="56"/>
    </row>
    <row r="68" spans="2:2" ht="12" customHeight="1">
      <c r="B68" s="56"/>
    </row>
    <row r="69" spans="2:2" ht="12" customHeight="1">
      <c r="B69" s="56"/>
    </row>
    <row r="70" spans="2:2" ht="12" customHeight="1">
      <c r="B70" s="56"/>
    </row>
    <row r="71" spans="2:2" ht="12" customHeight="1">
      <c r="B71" s="56"/>
    </row>
    <row r="72" spans="2:2" ht="12" customHeight="1">
      <c r="B72" s="56"/>
    </row>
    <row r="73" spans="2:2" ht="12" customHeight="1">
      <c r="B73" s="56"/>
    </row>
    <row r="74" spans="2:2" ht="12" customHeight="1">
      <c r="B74" s="56"/>
    </row>
    <row r="75" spans="2:2" ht="12" customHeight="1">
      <c r="B75" s="56"/>
    </row>
    <row r="76" spans="2:2" ht="12" customHeight="1">
      <c r="B76" s="56"/>
    </row>
    <row r="77" spans="2:2" ht="12" customHeight="1">
      <c r="B77" s="56"/>
    </row>
    <row r="78" spans="2:2" ht="12" customHeight="1">
      <c r="B78" s="56"/>
    </row>
    <row r="79" spans="2:2" ht="12" customHeight="1">
      <c r="B79" s="56"/>
    </row>
    <row r="80" spans="2:2" ht="12" customHeight="1">
      <c r="B80" s="56"/>
    </row>
    <row r="81" spans="2:2" ht="12" customHeight="1">
      <c r="B81" s="56"/>
    </row>
    <row r="82" spans="2:2" ht="12" customHeight="1">
      <c r="B82" s="56"/>
    </row>
    <row r="83" spans="2:2" ht="12" customHeight="1">
      <c r="B83" s="56"/>
    </row>
    <row r="84" spans="2:2" ht="12" customHeight="1">
      <c r="B84" s="56"/>
    </row>
    <row r="85" spans="2:2" ht="12" customHeight="1">
      <c r="B85" s="56"/>
    </row>
    <row r="86" spans="2:2" ht="12" customHeight="1">
      <c r="B86" s="56"/>
    </row>
    <row r="87" spans="2:2" ht="12" customHeight="1">
      <c r="B87" s="56"/>
    </row>
    <row r="88" spans="2:2" ht="12" customHeight="1">
      <c r="B88" s="56"/>
    </row>
    <row r="89" spans="2:2" ht="12" customHeight="1">
      <c r="B89" s="56"/>
    </row>
    <row r="90" spans="2:2" ht="12" customHeight="1">
      <c r="B90" s="56"/>
    </row>
    <row r="91" spans="2:2" ht="12" customHeight="1">
      <c r="B91" s="56"/>
    </row>
    <row r="92" spans="2:2" ht="12" customHeight="1">
      <c r="B92" s="56"/>
    </row>
    <row r="93" spans="2:2" ht="12" customHeight="1">
      <c r="B93" s="56"/>
    </row>
    <row r="94" spans="2:2" ht="12" customHeight="1">
      <c r="B94" s="56"/>
    </row>
    <row r="95" spans="2:2" ht="12" customHeight="1">
      <c r="B95" s="56"/>
    </row>
    <row r="96" spans="2:2" ht="12" customHeight="1">
      <c r="B96" s="56"/>
    </row>
    <row r="97" spans="2:2" ht="12" customHeight="1">
      <c r="B97" s="56"/>
    </row>
    <row r="98" spans="2:2" ht="12" customHeight="1">
      <c r="B98" s="56"/>
    </row>
    <row r="99" spans="2:2" ht="12" customHeight="1">
      <c r="B99" s="56"/>
    </row>
    <row r="100" spans="2:2" ht="12" customHeight="1">
      <c r="B100" s="56"/>
    </row>
    <row r="101" spans="2:2" ht="12" customHeight="1">
      <c r="B101" s="56"/>
    </row>
    <row r="102" spans="2:2" ht="12" customHeight="1">
      <c r="B102" s="56"/>
    </row>
    <row r="103" spans="2:2" ht="12" customHeight="1">
      <c r="B103" s="56"/>
    </row>
    <row r="104" spans="2:2" ht="12" customHeight="1">
      <c r="B104" s="56"/>
    </row>
    <row r="105" spans="2:2" ht="12" customHeight="1">
      <c r="B105" s="56"/>
    </row>
    <row r="106" spans="2:2" ht="12" customHeight="1">
      <c r="B106" s="56"/>
    </row>
    <row r="107" spans="2:2" ht="12" customHeight="1">
      <c r="B107" s="56"/>
    </row>
    <row r="108" spans="2:2" ht="12" customHeight="1">
      <c r="B108" s="56"/>
    </row>
    <row r="109" spans="2:2" ht="12" customHeight="1">
      <c r="B109" s="56"/>
    </row>
    <row r="110" spans="2:2" ht="12" customHeight="1">
      <c r="B110" s="56"/>
    </row>
    <row r="111" spans="2:2" ht="12" customHeight="1">
      <c r="B111" s="56"/>
    </row>
    <row r="112" spans="2:2" ht="12" customHeight="1">
      <c r="B112" s="56"/>
    </row>
    <row r="113" spans="2:2" ht="12" customHeight="1">
      <c r="B113" s="56"/>
    </row>
    <row r="114" spans="2:2" ht="12" customHeight="1">
      <c r="B114" s="56"/>
    </row>
    <row r="115" spans="2:2" ht="12" customHeight="1">
      <c r="B115" s="56"/>
    </row>
    <row r="116" spans="2:2" ht="12" customHeight="1">
      <c r="B116" s="56"/>
    </row>
    <row r="117" spans="2:2" ht="12" customHeight="1">
      <c r="B117" s="56"/>
    </row>
    <row r="118" spans="2:2" ht="12" customHeight="1">
      <c r="B118" s="56"/>
    </row>
    <row r="119" spans="2:2" ht="12" customHeight="1">
      <c r="B119" s="56"/>
    </row>
    <row r="120" spans="2:2" ht="12" customHeight="1">
      <c r="B120" s="56"/>
    </row>
    <row r="121" spans="2:2" ht="12" customHeight="1">
      <c r="B121" s="56"/>
    </row>
    <row r="122" spans="2:2" ht="12" customHeight="1">
      <c r="B122" s="56"/>
    </row>
    <row r="123" spans="2:2" ht="12" customHeight="1">
      <c r="B123" s="56"/>
    </row>
    <row r="124" spans="2:2" ht="12" customHeight="1">
      <c r="B124" s="56"/>
    </row>
    <row r="125" spans="2:2" ht="12" customHeight="1">
      <c r="B125" s="56"/>
    </row>
    <row r="126" spans="2:2" ht="12" customHeight="1">
      <c r="B126" s="56"/>
    </row>
    <row r="127" spans="2:2" ht="12" customHeight="1">
      <c r="B127" s="56"/>
    </row>
    <row r="128" spans="2:2" ht="12" customHeight="1">
      <c r="B128" s="56"/>
    </row>
    <row r="129" spans="2:2" ht="12" customHeight="1">
      <c r="B129" s="56"/>
    </row>
    <row r="130" spans="2:2" ht="12" customHeight="1">
      <c r="B130" s="56"/>
    </row>
    <row r="131" spans="2:2" ht="12" customHeight="1">
      <c r="B131" s="56"/>
    </row>
    <row r="132" spans="2:2" ht="12" customHeight="1">
      <c r="B132" s="56"/>
    </row>
    <row r="133" spans="2:2" ht="12" customHeight="1">
      <c r="B133" s="56"/>
    </row>
    <row r="134" spans="2:2" ht="12" customHeight="1">
      <c r="B134" s="56"/>
    </row>
    <row r="135" spans="2:2" ht="12" customHeight="1">
      <c r="B135" s="56"/>
    </row>
    <row r="136" spans="2:2" ht="12" customHeight="1">
      <c r="B136" s="56"/>
    </row>
    <row r="137" spans="2:2" ht="12" customHeight="1">
      <c r="B137" s="56"/>
    </row>
    <row r="138" spans="2:2" ht="12" customHeight="1">
      <c r="B138" s="56"/>
    </row>
    <row r="139" spans="2:2" ht="12" customHeight="1">
      <c r="B139" s="56"/>
    </row>
    <row r="140" spans="2:2" ht="12" customHeight="1">
      <c r="B140" s="56"/>
    </row>
    <row r="141" spans="2:2" ht="12" customHeight="1">
      <c r="B141" s="56"/>
    </row>
    <row r="142" spans="2:2" ht="12" customHeight="1">
      <c r="B142" s="56"/>
    </row>
    <row r="143" spans="2:2" ht="12" customHeight="1">
      <c r="B143" s="56"/>
    </row>
    <row r="144" spans="2:2" ht="12" customHeight="1">
      <c r="B144" s="56"/>
    </row>
    <row r="145" spans="2:2" ht="12" customHeight="1">
      <c r="B145" s="56"/>
    </row>
    <row r="146" spans="2:2" ht="12" customHeight="1">
      <c r="B146" s="56"/>
    </row>
    <row r="147" spans="2:2" ht="12" customHeight="1">
      <c r="B147" s="56"/>
    </row>
    <row r="148" spans="2:2" ht="12" customHeight="1">
      <c r="B148" s="56"/>
    </row>
    <row r="149" spans="2:2" ht="12" customHeight="1">
      <c r="B149" s="56"/>
    </row>
    <row r="150" spans="2:2" ht="12" customHeight="1">
      <c r="B150" s="56"/>
    </row>
    <row r="151" spans="2:2" ht="12" customHeight="1">
      <c r="B151" s="56"/>
    </row>
    <row r="152" spans="2:2" ht="12" customHeight="1">
      <c r="B152" s="56"/>
    </row>
    <row r="153" spans="2:2" ht="12" customHeight="1">
      <c r="B153" s="56"/>
    </row>
    <row r="154" spans="2:2" ht="12" customHeight="1">
      <c r="B154" s="56"/>
    </row>
    <row r="155" spans="2:2" ht="12" customHeight="1">
      <c r="B155" s="56"/>
    </row>
    <row r="156" spans="2:2" ht="12" customHeight="1">
      <c r="B156" s="56"/>
    </row>
    <row r="157" spans="2:2" ht="12" customHeight="1">
      <c r="B157" s="56"/>
    </row>
    <row r="158" spans="2:2" ht="12" customHeight="1">
      <c r="B158" s="56"/>
    </row>
    <row r="159" spans="2:2" ht="12" customHeight="1">
      <c r="B159" s="56"/>
    </row>
    <row r="160" spans="2:2" ht="12" customHeight="1">
      <c r="B160" s="56"/>
    </row>
    <row r="161" spans="2:2" ht="12" customHeight="1">
      <c r="B161" s="56"/>
    </row>
    <row r="162" spans="2:2" ht="12" customHeight="1">
      <c r="B162" s="56"/>
    </row>
    <row r="163" spans="2:2" ht="12" customHeight="1">
      <c r="B163" s="56"/>
    </row>
    <row r="164" spans="2:2" ht="12" customHeight="1">
      <c r="B164" s="56"/>
    </row>
    <row r="165" spans="2:2" ht="12" customHeight="1">
      <c r="B165" s="56"/>
    </row>
    <row r="166" spans="2:2" ht="12" customHeight="1">
      <c r="B166" s="56"/>
    </row>
    <row r="167" spans="2:2" ht="12" customHeight="1">
      <c r="B167" s="56"/>
    </row>
    <row r="168" spans="2:2" ht="12" customHeight="1">
      <c r="B168" s="56"/>
    </row>
    <row r="169" spans="2:2" ht="12" customHeight="1">
      <c r="B169" s="56"/>
    </row>
    <row r="170" spans="2:2" ht="12" customHeight="1">
      <c r="B170" s="56"/>
    </row>
    <row r="171" spans="2:2" ht="12" customHeight="1">
      <c r="B171" s="56"/>
    </row>
    <row r="172" spans="2:2" ht="12" customHeight="1">
      <c r="B172" s="56"/>
    </row>
    <row r="173" spans="2:2" ht="12" customHeight="1">
      <c r="B173" s="56"/>
    </row>
    <row r="174" spans="2:2" ht="12" customHeight="1">
      <c r="B174" s="56"/>
    </row>
    <row r="175" spans="2:2" ht="12" customHeight="1">
      <c r="B175" s="56"/>
    </row>
    <row r="176" spans="2:2" ht="12" customHeight="1">
      <c r="B176" s="56"/>
    </row>
    <row r="177" spans="2:2" ht="12" customHeight="1">
      <c r="B177" s="56"/>
    </row>
    <row r="178" spans="2:2" ht="12" customHeight="1">
      <c r="B178" s="56"/>
    </row>
    <row r="179" spans="2:2" ht="12" customHeight="1">
      <c r="B179" s="56"/>
    </row>
    <row r="180" spans="2:2" ht="12" customHeight="1">
      <c r="B180" s="56"/>
    </row>
    <row r="181" spans="2:2" ht="12" customHeight="1">
      <c r="B181" s="56"/>
    </row>
    <row r="182" spans="2:2" ht="12" customHeight="1">
      <c r="B182" s="56"/>
    </row>
    <row r="183" spans="2:2" ht="12" customHeight="1">
      <c r="B183" s="56"/>
    </row>
    <row r="184" spans="2:2" ht="12" customHeight="1">
      <c r="B184" s="56"/>
    </row>
    <row r="185" spans="2:2" ht="12" customHeight="1">
      <c r="B185" s="56"/>
    </row>
    <row r="186" spans="2:2" ht="12" customHeight="1">
      <c r="B186" s="56"/>
    </row>
    <row r="187" spans="2:2" ht="12" customHeight="1">
      <c r="B187" s="56"/>
    </row>
    <row r="188" spans="2:2" ht="12" customHeight="1">
      <c r="B188" s="56"/>
    </row>
    <row r="189" spans="2:2" ht="12" customHeight="1">
      <c r="B189" s="56"/>
    </row>
    <row r="190" spans="2:2" ht="12" customHeight="1">
      <c r="B190" s="56"/>
    </row>
    <row r="191" spans="2:2" ht="12" customHeight="1">
      <c r="B191" s="56"/>
    </row>
    <row r="192" spans="2:2" ht="12" customHeight="1">
      <c r="B192" s="56"/>
    </row>
    <row r="193" spans="2:2" ht="12" customHeight="1">
      <c r="B193" s="56"/>
    </row>
    <row r="194" spans="2:2" ht="12" customHeight="1">
      <c r="B194" s="56"/>
    </row>
    <row r="195" spans="2:2" ht="12" customHeight="1">
      <c r="B195" s="56"/>
    </row>
    <row r="196" spans="2:2" ht="12" customHeight="1">
      <c r="B196" s="56"/>
    </row>
    <row r="197" spans="2:2" ht="12" customHeight="1">
      <c r="B197" s="56"/>
    </row>
    <row r="198" spans="2:2" ht="12" customHeight="1">
      <c r="B198" s="56"/>
    </row>
    <row r="199" spans="2:2" ht="12" customHeight="1">
      <c r="B199" s="56"/>
    </row>
    <row r="200" spans="2:2" ht="12" customHeight="1">
      <c r="B200" s="56"/>
    </row>
    <row r="201" spans="2:2" ht="12" customHeight="1">
      <c r="B201" s="56"/>
    </row>
    <row r="202" spans="2:2" ht="12" customHeight="1">
      <c r="B202" s="56"/>
    </row>
    <row r="203" spans="2:2" ht="12" customHeight="1">
      <c r="B203" s="56"/>
    </row>
    <row r="204" spans="2:2" ht="12" customHeight="1">
      <c r="B204" s="56"/>
    </row>
    <row r="205" spans="2:2" ht="12" customHeight="1">
      <c r="B205" s="56"/>
    </row>
    <row r="206" spans="2:2" ht="12" customHeight="1">
      <c r="B206" s="56"/>
    </row>
    <row r="207" spans="2:2" ht="12" customHeight="1">
      <c r="B207" s="56"/>
    </row>
    <row r="208" spans="2:2" ht="12" customHeight="1">
      <c r="B208" s="56"/>
    </row>
    <row r="209" spans="2:2" ht="12" customHeight="1">
      <c r="B209" s="56"/>
    </row>
    <row r="210" spans="2:2" ht="12" customHeight="1">
      <c r="B210" s="56"/>
    </row>
    <row r="211" spans="2:2" ht="12" customHeight="1">
      <c r="B211" s="56"/>
    </row>
    <row r="212" spans="2:2" ht="12" customHeight="1">
      <c r="B212" s="56"/>
    </row>
    <row r="213" spans="2:2" ht="12" customHeight="1">
      <c r="B213" s="56"/>
    </row>
    <row r="214" spans="2:2" ht="12" customHeight="1">
      <c r="B214" s="56"/>
    </row>
    <row r="215" spans="2:2" ht="12" customHeight="1">
      <c r="B215" s="56"/>
    </row>
    <row r="216" spans="2:2" ht="12" customHeight="1">
      <c r="B216" s="56"/>
    </row>
    <row r="217" spans="2:2" ht="12" customHeight="1">
      <c r="B217" s="56"/>
    </row>
    <row r="218" spans="2:2" ht="12" customHeight="1">
      <c r="B218" s="56"/>
    </row>
    <row r="219" spans="2:2" ht="12" customHeight="1">
      <c r="B219" s="56"/>
    </row>
    <row r="220" spans="2:2" ht="12" customHeight="1">
      <c r="B220" s="56"/>
    </row>
    <row r="221" spans="2:2" ht="12" customHeight="1">
      <c r="B221" s="56"/>
    </row>
    <row r="222" spans="2:2" ht="12" customHeight="1">
      <c r="B222" s="56"/>
    </row>
    <row r="223" spans="2:2" ht="12" customHeight="1">
      <c r="B223" s="56"/>
    </row>
    <row r="224" spans="2:2" ht="12" customHeight="1">
      <c r="B224" s="56"/>
    </row>
    <row r="225" spans="2:2" ht="12" customHeight="1">
      <c r="B225" s="56"/>
    </row>
    <row r="226" spans="2:2" ht="12" customHeight="1">
      <c r="B226" s="56"/>
    </row>
    <row r="227" spans="2:2" ht="12" customHeight="1">
      <c r="B227" s="56"/>
    </row>
    <row r="228" spans="2:2" ht="12" customHeight="1">
      <c r="B228" s="56"/>
    </row>
    <row r="229" spans="2:2" ht="12" customHeight="1">
      <c r="B229" s="56"/>
    </row>
    <row r="230" spans="2:2" ht="12" customHeight="1">
      <c r="B230" s="56"/>
    </row>
    <row r="231" spans="2:2" ht="12" customHeight="1">
      <c r="B231" s="56"/>
    </row>
    <row r="232" spans="2:2" ht="12" customHeight="1">
      <c r="B232" s="56"/>
    </row>
    <row r="233" spans="2:2" ht="12" customHeight="1">
      <c r="B233" s="56"/>
    </row>
    <row r="234" spans="2:2" ht="12" customHeight="1">
      <c r="B234" s="56"/>
    </row>
    <row r="235" spans="2:2" ht="12" customHeight="1">
      <c r="B235" s="56"/>
    </row>
    <row r="236" spans="2:2" ht="12" customHeight="1">
      <c r="B236" s="56"/>
    </row>
    <row r="237" spans="2:2" ht="12" customHeight="1">
      <c r="B237" s="56"/>
    </row>
    <row r="238" spans="2:2" ht="12" customHeight="1">
      <c r="B238" s="56"/>
    </row>
    <row r="239" spans="2:2" ht="12" customHeight="1">
      <c r="B239" s="56"/>
    </row>
    <row r="240" spans="2:2" ht="12" customHeight="1">
      <c r="B240" s="56"/>
    </row>
    <row r="241" spans="2:2" ht="12" customHeight="1">
      <c r="B241" s="56"/>
    </row>
    <row r="242" spans="2:2" ht="12" customHeight="1">
      <c r="B242" s="56"/>
    </row>
    <row r="243" spans="2:2" ht="12" customHeight="1">
      <c r="B243" s="56"/>
    </row>
    <row r="244" spans="2:2" ht="12" customHeight="1">
      <c r="B244" s="56"/>
    </row>
    <row r="245" spans="2:2" ht="12" customHeight="1">
      <c r="B245" s="56"/>
    </row>
    <row r="246" spans="2:2" ht="12" customHeight="1">
      <c r="B246" s="56"/>
    </row>
    <row r="247" spans="2:2" ht="12" customHeight="1">
      <c r="B247" s="56"/>
    </row>
    <row r="248" spans="2:2" ht="12" customHeight="1">
      <c r="B248" s="56"/>
    </row>
    <row r="249" spans="2:2" ht="12" customHeight="1">
      <c r="B249" s="56"/>
    </row>
    <row r="250" spans="2:2" ht="12" customHeight="1">
      <c r="B250" s="56"/>
    </row>
    <row r="251" spans="2:2" ht="12" customHeight="1">
      <c r="B251" s="56"/>
    </row>
    <row r="252" spans="2:2" ht="12" customHeight="1">
      <c r="B252" s="56"/>
    </row>
    <row r="253" spans="2:2" ht="12" customHeight="1">
      <c r="B253" s="56"/>
    </row>
    <row r="254" spans="2:2" ht="12" customHeight="1">
      <c r="B254" s="56"/>
    </row>
    <row r="255" spans="2:2" ht="12" customHeight="1">
      <c r="B255" s="56"/>
    </row>
    <row r="256" spans="2:2" ht="12" customHeight="1">
      <c r="B256" s="56"/>
    </row>
    <row r="257" spans="2:2" ht="12" customHeight="1">
      <c r="B257" s="56"/>
    </row>
    <row r="258" spans="2:2" ht="12" customHeight="1">
      <c r="B258" s="56"/>
    </row>
    <row r="259" spans="2:2" ht="12" customHeight="1">
      <c r="B259" s="56"/>
    </row>
    <row r="260" spans="2:2" ht="12" customHeight="1">
      <c r="B260" s="56"/>
    </row>
    <row r="261" spans="2:2" ht="12" customHeight="1">
      <c r="B261" s="56"/>
    </row>
    <row r="262" spans="2:2" ht="12" customHeight="1">
      <c r="B262" s="56"/>
    </row>
    <row r="263" spans="2:2" ht="12" customHeight="1">
      <c r="B263" s="56"/>
    </row>
    <row r="264" spans="2:2" ht="12" customHeight="1">
      <c r="B264" s="56"/>
    </row>
    <row r="265" spans="2:2" ht="12" customHeight="1">
      <c r="B265" s="56"/>
    </row>
    <row r="266" spans="2:2" ht="12" customHeight="1">
      <c r="B266" s="56"/>
    </row>
    <row r="267" spans="2:2" ht="12" customHeight="1">
      <c r="B267" s="56"/>
    </row>
    <row r="268" spans="2:2" ht="12" customHeight="1">
      <c r="B268" s="56"/>
    </row>
    <row r="269" spans="2:2" ht="12" customHeight="1">
      <c r="B269" s="56"/>
    </row>
    <row r="270" spans="2:2" ht="12" customHeight="1">
      <c r="B270" s="56"/>
    </row>
    <row r="271" spans="2:2" ht="12" customHeight="1">
      <c r="B271" s="56"/>
    </row>
    <row r="272" spans="2:2" ht="12" customHeight="1">
      <c r="B272" s="56"/>
    </row>
    <row r="273" spans="2:2" ht="12" customHeight="1">
      <c r="B273" s="56"/>
    </row>
    <row r="274" spans="2:2" ht="12" customHeight="1">
      <c r="B274" s="56"/>
    </row>
    <row r="275" spans="2:2" ht="12" customHeight="1">
      <c r="B275" s="56"/>
    </row>
    <row r="276" spans="2:2" ht="12" customHeight="1">
      <c r="B276" s="56"/>
    </row>
    <row r="277" spans="2:2" ht="12" customHeight="1">
      <c r="B277" s="56"/>
    </row>
    <row r="278" spans="2:2" ht="12" customHeight="1">
      <c r="B278" s="56"/>
    </row>
    <row r="279" spans="2:2" ht="12" customHeight="1">
      <c r="B279" s="56"/>
    </row>
    <row r="280" spans="2:2" ht="12" customHeight="1">
      <c r="B280" s="56"/>
    </row>
    <row r="281" spans="2:2" ht="12" customHeight="1">
      <c r="B281" s="56"/>
    </row>
    <row r="282" spans="2:2" ht="12" customHeight="1">
      <c r="B282" s="56"/>
    </row>
    <row r="283" spans="2:2" ht="12" customHeight="1">
      <c r="B283" s="56"/>
    </row>
    <row r="284" spans="2:2" ht="12" customHeight="1">
      <c r="B284" s="56"/>
    </row>
    <row r="285" spans="2:2" ht="12" customHeight="1">
      <c r="B285" s="56"/>
    </row>
    <row r="286" spans="2:2" ht="12" customHeight="1">
      <c r="B286" s="56"/>
    </row>
    <row r="287" spans="2:2" ht="12" customHeight="1">
      <c r="B287" s="56"/>
    </row>
    <row r="288" spans="2:2" ht="12" customHeight="1">
      <c r="B288" s="56"/>
    </row>
    <row r="289" spans="2:2" ht="12" customHeight="1">
      <c r="B289" s="56"/>
    </row>
    <row r="290" spans="2:2" ht="12" customHeight="1">
      <c r="B290" s="56"/>
    </row>
    <row r="291" spans="2:2" ht="12" customHeight="1">
      <c r="B291" s="56"/>
    </row>
    <row r="292" spans="2:2" ht="12" customHeight="1">
      <c r="B292" s="56"/>
    </row>
    <row r="293" spans="2:2" ht="12" customHeight="1">
      <c r="B293" s="56"/>
    </row>
    <row r="294" spans="2:2" ht="12" customHeight="1">
      <c r="B294" s="56"/>
    </row>
    <row r="295" spans="2:2" ht="12" customHeight="1">
      <c r="B295" s="56"/>
    </row>
    <row r="296" spans="2:2" ht="12" customHeight="1">
      <c r="B296" s="56"/>
    </row>
    <row r="297" spans="2:2" ht="12" customHeight="1">
      <c r="B297" s="56"/>
    </row>
    <row r="298" spans="2:2" ht="12" customHeight="1">
      <c r="B298" s="56"/>
    </row>
    <row r="299" spans="2:2" ht="12" customHeight="1">
      <c r="B299" s="56"/>
    </row>
    <row r="300" spans="2:2" ht="12" customHeight="1">
      <c r="B300" s="56"/>
    </row>
    <row r="301" spans="2:2" ht="12" customHeight="1">
      <c r="B301" s="56"/>
    </row>
    <row r="302" spans="2:2" ht="12" customHeight="1">
      <c r="B302" s="56"/>
    </row>
    <row r="303" spans="2:2" ht="12" customHeight="1">
      <c r="B303" s="56"/>
    </row>
    <row r="304" spans="2:2" ht="12" customHeight="1">
      <c r="B304" s="56"/>
    </row>
    <row r="305" spans="2:2" ht="12" customHeight="1">
      <c r="B305" s="56"/>
    </row>
    <row r="306" spans="2:2" ht="12" customHeight="1">
      <c r="B306" s="56"/>
    </row>
    <row r="307" spans="2:2" ht="12" customHeight="1">
      <c r="B307" s="56"/>
    </row>
    <row r="308" spans="2:2" ht="12" customHeight="1">
      <c r="B308" s="56"/>
    </row>
    <row r="309" spans="2:2" ht="12" customHeight="1">
      <c r="B309" s="56"/>
    </row>
    <row r="310" spans="2:2" ht="12" customHeight="1">
      <c r="B310" s="56"/>
    </row>
    <row r="311" spans="2:2" ht="12" customHeight="1">
      <c r="B311" s="56"/>
    </row>
    <row r="312" spans="2:2" ht="12" customHeight="1">
      <c r="B312" s="56"/>
    </row>
    <row r="313" spans="2:2" ht="12" customHeight="1">
      <c r="B313" s="56"/>
    </row>
    <row r="314" spans="2:2" ht="12" customHeight="1">
      <c r="B314" s="56"/>
    </row>
    <row r="315" spans="2:2" ht="12" customHeight="1">
      <c r="B315" s="56"/>
    </row>
    <row r="316" spans="2:2" ht="12" customHeight="1">
      <c r="B316" s="56"/>
    </row>
    <row r="317" spans="2:2" ht="12" customHeight="1">
      <c r="B317" s="56"/>
    </row>
    <row r="318" spans="2:2" ht="12" customHeight="1">
      <c r="B318" s="56"/>
    </row>
    <row r="319" spans="2:2" ht="12" customHeight="1">
      <c r="B319" s="56"/>
    </row>
    <row r="320" spans="2:2" ht="12" customHeight="1">
      <c r="B320" s="56"/>
    </row>
    <row r="321" spans="2:2" ht="12" customHeight="1">
      <c r="B321" s="56"/>
    </row>
    <row r="322" spans="2:2" ht="12" customHeight="1">
      <c r="B322" s="56"/>
    </row>
    <row r="323" spans="2:2" ht="12" customHeight="1">
      <c r="B323" s="56"/>
    </row>
    <row r="324" spans="2:2" ht="12" customHeight="1">
      <c r="B324" s="56"/>
    </row>
    <row r="325" spans="2:2" ht="12" customHeight="1">
      <c r="B325" s="56"/>
    </row>
    <row r="326" spans="2:2" ht="12" customHeight="1">
      <c r="B326" s="56"/>
    </row>
    <row r="327" spans="2:2" ht="12" customHeight="1">
      <c r="B327" s="56"/>
    </row>
    <row r="328" spans="2:2" ht="12" customHeight="1">
      <c r="B328" s="56"/>
    </row>
    <row r="329" spans="2:2" ht="12" customHeight="1">
      <c r="B329" s="56"/>
    </row>
    <row r="330" spans="2:2" ht="12" customHeight="1">
      <c r="B330" s="56"/>
    </row>
    <row r="331" spans="2:2" ht="12" customHeight="1">
      <c r="B331" s="56"/>
    </row>
    <row r="332" spans="2:2" ht="12" customHeight="1">
      <c r="B332" s="56"/>
    </row>
    <row r="333" spans="2:2" ht="12" customHeight="1">
      <c r="B333" s="56"/>
    </row>
    <row r="334" spans="2:2" ht="12" customHeight="1">
      <c r="B334" s="56"/>
    </row>
    <row r="335" spans="2:2" ht="12" customHeight="1">
      <c r="B335" s="56"/>
    </row>
    <row r="336" spans="2:2" ht="12" customHeight="1">
      <c r="B336" s="56"/>
    </row>
    <row r="337" spans="2:2" ht="12" customHeight="1">
      <c r="B337" s="56"/>
    </row>
    <row r="338" spans="2:2" ht="12" customHeight="1">
      <c r="B338" s="56"/>
    </row>
    <row r="339" spans="2:2" ht="12" customHeight="1">
      <c r="B339" s="56"/>
    </row>
    <row r="340" spans="2:2" ht="12" customHeight="1">
      <c r="B340" s="56"/>
    </row>
    <row r="341" spans="2:2" ht="12" customHeight="1">
      <c r="B341" s="56"/>
    </row>
    <row r="342" spans="2:2" ht="12" customHeight="1">
      <c r="B342" s="56"/>
    </row>
    <row r="343" spans="2:2" ht="12" customHeight="1">
      <c r="B343" s="56"/>
    </row>
    <row r="344" spans="2:2" ht="12" customHeight="1">
      <c r="B344" s="56"/>
    </row>
    <row r="345" spans="2:2" ht="12" customHeight="1">
      <c r="B345" s="56"/>
    </row>
    <row r="346" spans="2:2" ht="12" customHeight="1">
      <c r="B346" s="56"/>
    </row>
    <row r="347" spans="2:2" ht="12" customHeight="1">
      <c r="B347" s="56"/>
    </row>
    <row r="348" spans="2:2" ht="12" customHeight="1">
      <c r="B348" s="56"/>
    </row>
    <row r="349" spans="2:2" ht="12" customHeight="1">
      <c r="B349" s="56"/>
    </row>
    <row r="350" spans="2:2" ht="12" customHeight="1">
      <c r="B350" s="56"/>
    </row>
    <row r="351" spans="2:2" ht="12" customHeight="1">
      <c r="B351" s="56"/>
    </row>
    <row r="352" spans="2:2" ht="12" customHeight="1">
      <c r="B352" s="56"/>
    </row>
    <row r="353" spans="2:2" ht="12" customHeight="1">
      <c r="B353" s="56"/>
    </row>
    <row r="354" spans="2:2" ht="12" customHeight="1">
      <c r="B354" s="56"/>
    </row>
    <row r="355" spans="2:2" ht="12" customHeight="1">
      <c r="B355" s="56"/>
    </row>
    <row r="356" spans="2:2" ht="12" customHeight="1">
      <c r="B356" s="56"/>
    </row>
    <row r="357" spans="2:2" ht="12" customHeight="1">
      <c r="B357" s="56"/>
    </row>
    <row r="358" spans="2:2" ht="12" customHeight="1">
      <c r="B358" s="56"/>
    </row>
    <row r="359" spans="2:2" ht="12" customHeight="1">
      <c r="B359" s="56"/>
    </row>
    <row r="360" spans="2:2" ht="12" customHeight="1">
      <c r="B360" s="56"/>
    </row>
    <row r="361" spans="2:2" ht="12" customHeight="1">
      <c r="B361" s="56"/>
    </row>
    <row r="362" spans="2:2" ht="12" customHeight="1">
      <c r="B362" s="56"/>
    </row>
    <row r="363" spans="2:2" ht="12" customHeight="1">
      <c r="B363" s="56"/>
    </row>
    <row r="364" spans="2:2" ht="12" customHeight="1">
      <c r="B364" s="56"/>
    </row>
    <row r="365" spans="2:2" ht="12" customHeight="1">
      <c r="B365" s="56"/>
    </row>
    <row r="366" spans="2:2" ht="12" customHeight="1">
      <c r="B366" s="56"/>
    </row>
    <row r="367" spans="2:2" ht="12" customHeight="1">
      <c r="B367" s="56"/>
    </row>
    <row r="368" spans="2:2" ht="12" customHeight="1">
      <c r="B368" s="56"/>
    </row>
    <row r="369" spans="2:2" ht="12" customHeight="1">
      <c r="B369" s="56"/>
    </row>
    <row r="370" spans="2:2" ht="12" customHeight="1">
      <c r="B370" s="56"/>
    </row>
    <row r="371" spans="2:2" ht="12" customHeight="1">
      <c r="B371" s="56"/>
    </row>
    <row r="372" spans="2:2" ht="12" customHeight="1">
      <c r="B372" s="56"/>
    </row>
    <row r="373" spans="2:2" ht="12" customHeight="1">
      <c r="B373" s="56"/>
    </row>
    <row r="374" spans="2:2" ht="12" customHeight="1">
      <c r="B374" s="56"/>
    </row>
    <row r="375" spans="2:2" ht="12" customHeight="1">
      <c r="B375" s="56"/>
    </row>
    <row r="376" spans="2:2" ht="12" customHeight="1">
      <c r="B376" s="56"/>
    </row>
    <row r="377" spans="2:2" ht="12" customHeight="1">
      <c r="B377" s="56"/>
    </row>
    <row r="378" spans="2:2" ht="12" customHeight="1">
      <c r="B378" s="56"/>
    </row>
    <row r="379" spans="2:2" ht="12" customHeight="1">
      <c r="B379" s="56"/>
    </row>
    <row r="380" spans="2:2" ht="12" customHeight="1">
      <c r="B380" s="56"/>
    </row>
    <row r="381" spans="2:2" ht="12" customHeight="1">
      <c r="B381" s="56"/>
    </row>
    <row r="382" spans="2:2" ht="12" customHeight="1">
      <c r="B382" s="56"/>
    </row>
    <row r="383" spans="2:2" ht="12" customHeight="1">
      <c r="B383" s="56"/>
    </row>
    <row r="384" spans="2:2" ht="12" customHeight="1">
      <c r="B384" s="56"/>
    </row>
    <row r="385" spans="2:2" ht="12" customHeight="1">
      <c r="B385" s="56"/>
    </row>
    <row r="386" spans="2:2" ht="12" customHeight="1">
      <c r="B386" s="56"/>
    </row>
    <row r="387" spans="2:2" ht="12" customHeight="1">
      <c r="B387" s="56"/>
    </row>
    <row r="388" spans="2:2" ht="12" customHeight="1">
      <c r="B388" s="56"/>
    </row>
    <row r="389" spans="2:2" ht="12" customHeight="1">
      <c r="B389" s="56"/>
    </row>
    <row r="390" spans="2:2" ht="12" customHeight="1">
      <c r="B390" s="56"/>
    </row>
    <row r="391" spans="2:2" ht="12" customHeight="1">
      <c r="B391" s="56"/>
    </row>
    <row r="392" spans="2:2" ht="12" customHeight="1">
      <c r="B392" s="56"/>
    </row>
    <row r="393" spans="2:2" ht="12" customHeight="1">
      <c r="B393" s="56"/>
    </row>
    <row r="394" spans="2:2" ht="12" customHeight="1">
      <c r="B394" s="56"/>
    </row>
    <row r="395" spans="2:2" ht="12" customHeight="1">
      <c r="B395" s="56"/>
    </row>
    <row r="396" spans="2:2" ht="12" customHeight="1">
      <c r="B396" s="56"/>
    </row>
    <row r="397" spans="2:2" ht="12" customHeight="1">
      <c r="B397" s="56"/>
    </row>
    <row r="398" spans="2:2" ht="12" customHeight="1">
      <c r="B398" s="56"/>
    </row>
    <row r="399" spans="2:2" ht="12" customHeight="1">
      <c r="B399" s="56"/>
    </row>
    <row r="400" spans="2:2" ht="12" customHeight="1">
      <c r="B400" s="56"/>
    </row>
    <row r="401" spans="2:2" ht="12" customHeight="1">
      <c r="B401" s="56"/>
    </row>
    <row r="402" spans="2:2" ht="12" customHeight="1">
      <c r="B402" s="56"/>
    </row>
    <row r="403" spans="2:2" ht="12" customHeight="1">
      <c r="B403" s="56"/>
    </row>
    <row r="404" spans="2:2" ht="12" customHeight="1">
      <c r="B404" s="56"/>
    </row>
    <row r="405" spans="2:2" ht="12" customHeight="1">
      <c r="B405" s="56"/>
    </row>
    <row r="406" spans="2:2" ht="12" customHeight="1">
      <c r="B406" s="56"/>
    </row>
    <row r="407" spans="2:2" ht="12" customHeight="1">
      <c r="B407" s="56"/>
    </row>
    <row r="408" spans="2:2" ht="12" customHeight="1">
      <c r="B408" s="56"/>
    </row>
    <row r="409" spans="2:2" ht="12" customHeight="1">
      <c r="B409" s="56"/>
    </row>
    <row r="410" spans="2:2" ht="12" customHeight="1">
      <c r="B410" s="56"/>
    </row>
    <row r="411" spans="2:2" ht="12" customHeight="1">
      <c r="B411" s="56"/>
    </row>
    <row r="412" spans="2:2" ht="12" customHeight="1">
      <c r="B412" s="56"/>
    </row>
    <row r="413" spans="2:2" ht="12" customHeight="1">
      <c r="B413" s="56"/>
    </row>
    <row r="414" spans="2:2" ht="12" customHeight="1">
      <c r="B414" s="56"/>
    </row>
    <row r="415" spans="2:2" ht="12" customHeight="1">
      <c r="B415" s="56"/>
    </row>
    <row r="416" spans="2:2" ht="12" customHeight="1">
      <c r="B416" s="56"/>
    </row>
    <row r="417" spans="2:2" ht="12" customHeight="1">
      <c r="B417" s="56"/>
    </row>
    <row r="418" spans="2:2" ht="12" customHeight="1">
      <c r="B418" s="56"/>
    </row>
    <row r="419" spans="2:2" ht="12" customHeight="1">
      <c r="B419" s="56"/>
    </row>
    <row r="420" spans="2:2" ht="12" customHeight="1">
      <c r="B420" s="56"/>
    </row>
    <row r="421" spans="2:2" ht="12" customHeight="1">
      <c r="B421" s="56"/>
    </row>
    <row r="422" spans="2:2" ht="12" customHeight="1">
      <c r="B422" s="56"/>
    </row>
    <row r="423" spans="2:2" ht="12" customHeight="1">
      <c r="B423" s="56"/>
    </row>
    <row r="424" spans="2:2" ht="12" customHeight="1">
      <c r="B424" s="56"/>
    </row>
    <row r="425" spans="2:2" ht="12" customHeight="1">
      <c r="B425" s="56"/>
    </row>
    <row r="426" spans="2:2" ht="12" customHeight="1">
      <c r="B426" s="56"/>
    </row>
    <row r="427" spans="2:2" ht="12" customHeight="1">
      <c r="B427" s="56"/>
    </row>
    <row r="428" spans="2:2" ht="12" customHeight="1">
      <c r="B428" s="56"/>
    </row>
    <row r="429" spans="2:2" ht="12" customHeight="1">
      <c r="B429" s="56"/>
    </row>
    <row r="430" spans="2:2" ht="12" customHeight="1">
      <c r="B430" s="56"/>
    </row>
    <row r="431" spans="2:2" ht="12" customHeight="1">
      <c r="B431" s="56"/>
    </row>
    <row r="432" spans="2:2" ht="12" customHeight="1">
      <c r="B432" s="56"/>
    </row>
    <row r="433" spans="2:2" ht="12" customHeight="1">
      <c r="B433" s="56"/>
    </row>
    <row r="434" spans="2:2" ht="12" customHeight="1">
      <c r="B434" s="56"/>
    </row>
    <row r="435" spans="2:2" ht="12" customHeight="1">
      <c r="B435" s="56"/>
    </row>
    <row r="436" spans="2:2" ht="12" customHeight="1">
      <c r="B436" s="56"/>
    </row>
    <row r="437" spans="2:2" ht="12" customHeight="1">
      <c r="B437" s="56"/>
    </row>
    <row r="438" spans="2:2" ht="12" customHeight="1">
      <c r="B438" s="56"/>
    </row>
    <row r="439" spans="2:2" ht="12" customHeight="1">
      <c r="B439" s="56"/>
    </row>
    <row r="440" spans="2:2" ht="12" customHeight="1">
      <c r="B440" s="56"/>
    </row>
    <row r="441" spans="2:2" ht="12" customHeight="1">
      <c r="B441" s="56"/>
    </row>
    <row r="442" spans="2:2" ht="12" customHeight="1">
      <c r="B442" s="56"/>
    </row>
    <row r="443" spans="2:2" ht="12" customHeight="1">
      <c r="B443" s="56"/>
    </row>
    <row r="444" spans="2:2" ht="12" customHeight="1">
      <c r="B444" s="56"/>
    </row>
    <row r="445" spans="2:2" ht="12" customHeight="1">
      <c r="B445" s="56"/>
    </row>
    <row r="446" spans="2:2" ht="12" customHeight="1">
      <c r="B446" s="56"/>
    </row>
    <row r="447" spans="2:2" ht="12" customHeight="1">
      <c r="B447" s="56"/>
    </row>
    <row r="448" spans="2:2" ht="12" customHeight="1">
      <c r="B448" s="56"/>
    </row>
    <row r="449" spans="2:2" ht="12" customHeight="1">
      <c r="B449" s="56"/>
    </row>
    <row r="450" spans="2:2" ht="12" customHeight="1">
      <c r="B450" s="56"/>
    </row>
    <row r="451" spans="2:2" ht="12" customHeight="1">
      <c r="B451" s="56"/>
    </row>
    <row r="452" spans="2:2" ht="12" customHeight="1">
      <c r="B452" s="56"/>
    </row>
    <row r="453" spans="2:2" ht="12" customHeight="1">
      <c r="B453" s="56"/>
    </row>
    <row r="454" spans="2:2" ht="12" customHeight="1">
      <c r="B454" s="56"/>
    </row>
    <row r="455" spans="2:2" ht="12" customHeight="1">
      <c r="B455" s="56"/>
    </row>
    <row r="456" spans="2:2" ht="12" customHeight="1">
      <c r="B456" s="56"/>
    </row>
    <row r="457" spans="2:2" ht="12" customHeight="1">
      <c r="B457" s="56"/>
    </row>
    <row r="458" spans="2:2" ht="12" customHeight="1">
      <c r="B458" s="56"/>
    </row>
    <row r="459" spans="2:2" ht="12" customHeight="1">
      <c r="B459" s="56"/>
    </row>
    <row r="460" spans="2:2" ht="12" customHeight="1">
      <c r="B460" s="56"/>
    </row>
    <row r="461" spans="2:2" ht="12" customHeight="1">
      <c r="B461" s="56"/>
    </row>
    <row r="462" spans="2:2" ht="12" customHeight="1">
      <c r="B462" s="56"/>
    </row>
    <row r="463" spans="2:2" ht="12" customHeight="1">
      <c r="B463" s="56"/>
    </row>
    <row r="464" spans="2:2" ht="12" customHeight="1">
      <c r="B464" s="56"/>
    </row>
    <row r="465" spans="2:2" ht="12" customHeight="1">
      <c r="B465" s="56"/>
    </row>
    <row r="466" spans="2:2" ht="12" customHeight="1">
      <c r="B466" s="56"/>
    </row>
    <row r="467" spans="2:2" ht="12" customHeight="1">
      <c r="B467" s="56"/>
    </row>
    <row r="468" spans="2:2" ht="12" customHeight="1">
      <c r="B468" s="56"/>
    </row>
    <row r="469" spans="2:2" ht="12" customHeight="1">
      <c r="B469" s="56"/>
    </row>
    <row r="470" spans="2:2" ht="12" customHeight="1">
      <c r="B470" s="56"/>
    </row>
    <row r="471" spans="2:2" ht="12" customHeight="1">
      <c r="B471" s="56"/>
    </row>
    <row r="472" spans="2:2" ht="12" customHeight="1">
      <c r="B472" s="56"/>
    </row>
    <row r="473" spans="2:2" ht="12" customHeight="1">
      <c r="B473" s="56"/>
    </row>
    <row r="474" spans="2:2" ht="12" customHeight="1">
      <c r="B474" s="56"/>
    </row>
    <row r="475" spans="2:2" ht="12" customHeight="1">
      <c r="B475" s="56"/>
    </row>
    <row r="476" spans="2:2" ht="12" customHeight="1">
      <c r="B476" s="56"/>
    </row>
    <row r="477" spans="2:2" ht="12" customHeight="1">
      <c r="B477" s="56"/>
    </row>
    <row r="478" spans="2:2" ht="12" customHeight="1">
      <c r="B478" s="56"/>
    </row>
    <row r="479" spans="2:2" ht="12" customHeight="1">
      <c r="B479" s="56"/>
    </row>
    <row r="480" spans="2:2" ht="12" customHeight="1">
      <c r="B480" s="56"/>
    </row>
    <row r="481" spans="2:2" ht="12" customHeight="1">
      <c r="B481" s="56"/>
    </row>
    <row r="482" spans="2:2" ht="12" customHeight="1">
      <c r="B482" s="56"/>
    </row>
    <row r="483" spans="2:2" ht="12" customHeight="1">
      <c r="B483" s="56"/>
    </row>
    <row r="484" spans="2:2" ht="12" customHeight="1">
      <c r="B484" s="56"/>
    </row>
    <row r="485" spans="2:2" ht="12" customHeight="1">
      <c r="B485" s="56"/>
    </row>
    <row r="486" spans="2:2" ht="12" customHeight="1">
      <c r="B486" s="56"/>
    </row>
    <row r="487" spans="2:2" ht="12" customHeight="1">
      <c r="B487" s="56"/>
    </row>
    <row r="488" spans="2:2" ht="12" customHeight="1">
      <c r="B488" s="56"/>
    </row>
    <row r="489" spans="2:2" ht="12" customHeight="1">
      <c r="B489" s="56"/>
    </row>
    <row r="490" spans="2:2" ht="12" customHeight="1">
      <c r="B490" s="56"/>
    </row>
    <row r="491" spans="2:2" ht="12" customHeight="1">
      <c r="B491" s="56"/>
    </row>
    <row r="492" spans="2:2" ht="12" customHeight="1">
      <c r="B492" s="56"/>
    </row>
    <row r="493" spans="2:2" ht="12" customHeight="1">
      <c r="B493" s="56"/>
    </row>
    <row r="494" spans="2:2" ht="12" customHeight="1">
      <c r="B494" s="56"/>
    </row>
    <row r="495" spans="2:2" ht="12" customHeight="1">
      <c r="B495" s="56"/>
    </row>
    <row r="496" spans="2:2" ht="12" customHeight="1">
      <c r="B496" s="56"/>
    </row>
    <row r="497" spans="2:2" ht="12" customHeight="1">
      <c r="B497" s="56"/>
    </row>
    <row r="498" spans="2:2" ht="12" customHeight="1">
      <c r="B498" s="56"/>
    </row>
    <row r="499" spans="2:2" ht="12" customHeight="1">
      <c r="B499" s="56"/>
    </row>
    <row r="500" spans="2:2" ht="12" customHeight="1">
      <c r="B500" s="56"/>
    </row>
    <row r="501" spans="2:2" ht="12" customHeight="1">
      <c r="B501" s="56"/>
    </row>
    <row r="502" spans="2:2" ht="12" customHeight="1">
      <c r="B502" s="56"/>
    </row>
    <row r="503" spans="2:2" ht="12" customHeight="1">
      <c r="B503" s="56"/>
    </row>
    <row r="504" spans="2:2" ht="12" customHeight="1">
      <c r="B504" s="56"/>
    </row>
    <row r="505" spans="2:2" ht="12" customHeight="1">
      <c r="B505" s="56"/>
    </row>
    <row r="506" spans="2:2" ht="12" customHeight="1">
      <c r="B506" s="56"/>
    </row>
    <row r="507" spans="2:2" ht="12" customHeight="1">
      <c r="B507" s="56"/>
    </row>
    <row r="508" spans="2:2" ht="12" customHeight="1">
      <c r="B508" s="56"/>
    </row>
    <row r="509" spans="2:2" ht="12" customHeight="1">
      <c r="B509" s="56"/>
    </row>
    <row r="510" spans="2:2" ht="12" customHeight="1">
      <c r="B510" s="56"/>
    </row>
    <row r="511" spans="2:2" ht="12" customHeight="1">
      <c r="B511" s="56"/>
    </row>
    <row r="512" spans="2:2" ht="12" customHeight="1">
      <c r="B512" s="56"/>
    </row>
    <row r="513" spans="2:2" ht="12" customHeight="1">
      <c r="B513" s="56"/>
    </row>
    <row r="514" spans="2:2" ht="12" customHeight="1">
      <c r="B514" s="56"/>
    </row>
    <row r="515" spans="2:2" ht="12" customHeight="1">
      <c r="B515" s="56"/>
    </row>
    <row r="516" spans="2:2" ht="12" customHeight="1">
      <c r="B516" s="56"/>
    </row>
    <row r="517" spans="2:2" ht="12" customHeight="1">
      <c r="B517" s="56"/>
    </row>
    <row r="518" spans="2:2" ht="12" customHeight="1">
      <c r="B518" s="56"/>
    </row>
    <row r="519" spans="2:2" ht="12" customHeight="1">
      <c r="B519" s="56"/>
    </row>
    <row r="520" spans="2:2" ht="12" customHeight="1">
      <c r="B520" s="56"/>
    </row>
    <row r="521" spans="2:2" ht="12" customHeight="1">
      <c r="B521" s="56"/>
    </row>
    <row r="522" spans="2:2" ht="12" customHeight="1">
      <c r="B522" s="56"/>
    </row>
    <row r="523" spans="2:2" ht="12" customHeight="1">
      <c r="B523" s="56"/>
    </row>
    <row r="524" spans="2:2" ht="12" customHeight="1">
      <c r="B524" s="56"/>
    </row>
    <row r="525" spans="2:2" ht="12" customHeight="1">
      <c r="B525" s="56"/>
    </row>
    <row r="526" spans="2:2" ht="12" customHeight="1">
      <c r="B526" s="56"/>
    </row>
    <row r="527" spans="2:2" ht="12" customHeight="1">
      <c r="B527" s="56"/>
    </row>
    <row r="528" spans="2:2" ht="12" customHeight="1">
      <c r="B528" s="56"/>
    </row>
    <row r="529" spans="2:2" ht="12" customHeight="1">
      <c r="B529" s="56"/>
    </row>
    <row r="530" spans="2:2" ht="12" customHeight="1">
      <c r="B530" s="56"/>
    </row>
    <row r="531" spans="2:2" ht="12" customHeight="1">
      <c r="B531" s="56"/>
    </row>
    <row r="532" spans="2:2" ht="12" customHeight="1">
      <c r="B532" s="56"/>
    </row>
    <row r="533" spans="2:2" ht="12" customHeight="1">
      <c r="B533" s="56"/>
    </row>
    <row r="534" spans="2:2" ht="12" customHeight="1">
      <c r="B534" s="56"/>
    </row>
    <row r="535" spans="2:2" ht="12" customHeight="1">
      <c r="B535" s="56"/>
    </row>
    <row r="536" spans="2:2" ht="12" customHeight="1">
      <c r="B536" s="56"/>
    </row>
    <row r="537" spans="2:2" ht="12" customHeight="1">
      <c r="B537" s="56"/>
    </row>
    <row r="538" spans="2:2" ht="12" customHeight="1">
      <c r="B538" s="56"/>
    </row>
    <row r="539" spans="2:2" ht="12" customHeight="1">
      <c r="B539" s="56"/>
    </row>
    <row r="540" spans="2:2" ht="12" customHeight="1">
      <c r="B540" s="56"/>
    </row>
    <row r="541" spans="2:2" ht="12" customHeight="1">
      <c r="B541" s="56"/>
    </row>
    <row r="542" spans="2:2" ht="12" customHeight="1">
      <c r="B542" s="56"/>
    </row>
    <row r="543" spans="2:2" ht="12" customHeight="1">
      <c r="B543" s="56"/>
    </row>
    <row r="544" spans="2:2" ht="12" customHeight="1">
      <c r="B544" s="56"/>
    </row>
    <row r="545" spans="2:2" ht="12" customHeight="1">
      <c r="B545" s="56"/>
    </row>
    <row r="546" spans="2:2" ht="12" customHeight="1">
      <c r="B546" s="56"/>
    </row>
    <row r="547" spans="2:2" ht="12" customHeight="1">
      <c r="B547" s="56"/>
    </row>
    <row r="548" spans="2:2" ht="12" customHeight="1">
      <c r="B548" s="56"/>
    </row>
    <row r="549" spans="2:2" ht="12" customHeight="1">
      <c r="B549" s="56"/>
    </row>
    <row r="550" spans="2:2" ht="12" customHeight="1">
      <c r="B550" s="56"/>
    </row>
    <row r="551" spans="2:2" ht="12" customHeight="1">
      <c r="B551" s="56"/>
    </row>
    <row r="552" spans="2:2" ht="12" customHeight="1">
      <c r="B552" s="56"/>
    </row>
    <row r="553" spans="2:2" ht="12" customHeight="1">
      <c r="B553" s="56"/>
    </row>
    <row r="554" spans="2:2" ht="12" customHeight="1">
      <c r="B554" s="56"/>
    </row>
    <row r="555" spans="2:2" ht="12" customHeight="1">
      <c r="B555" s="56"/>
    </row>
    <row r="556" spans="2:2" ht="12" customHeight="1">
      <c r="B556" s="56"/>
    </row>
    <row r="557" spans="2:2" ht="12" customHeight="1">
      <c r="B557" s="56"/>
    </row>
    <row r="558" spans="2:2" ht="12" customHeight="1">
      <c r="B558" s="56"/>
    </row>
    <row r="559" spans="2:2" ht="12" customHeight="1">
      <c r="B559" s="56"/>
    </row>
    <row r="560" spans="2:2" ht="12" customHeight="1">
      <c r="B560" s="56"/>
    </row>
    <row r="561" spans="2:2" ht="12" customHeight="1">
      <c r="B561" s="56"/>
    </row>
    <row r="562" spans="2:2" ht="12" customHeight="1">
      <c r="B562" s="56"/>
    </row>
    <row r="563" spans="2:2" ht="12" customHeight="1">
      <c r="B563" s="56"/>
    </row>
    <row r="564" spans="2:2" ht="12" customHeight="1">
      <c r="B564" s="56"/>
    </row>
    <row r="565" spans="2:2" ht="12" customHeight="1">
      <c r="B565" s="56"/>
    </row>
    <row r="566" spans="2:2" ht="12" customHeight="1">
      <c r="B566" s="56"/>
    </row>
    <row r="567" spans="2:2" ht="12" customHeight="1">
      <c r="B567" s="56"/>
    </row>
    <row r="568" spans="2:2" ht="12" customHeight="1">
      <c r="B568" s="56"/>
    </row>
    <row r="569" spans="2:2" ht="12" customHeight="1">
      <c r="B569" s="56"/>
    </row>
    <row r="570" spans="2:2" ht="12" customHeight="1">
      <c r="B570" s="56"/>
    </row>
    <row r="571" spans="2:2" ht="12" customHeight="1">
      <c r="B571" s="56"/>
    </row>
    <row r="572" spans="2:2" ht="12" customHeight="1">
      <c r="B572" s="56"/>
    </row>
    <row r="573" spans="2:2" ht="12" customHeight="1">
      <c r="B573" s="56"/>
    </row>
    <row r="574" spans="2:2" ht="12" customHeight="1">
      <c r="B574" s="56"/>
    </row>
    <row r="575" spans="2:2" ht="12" customHeight="1">
      <c r="B575" s="56"/>
    </row>
    <row r="576" spans="2:2" ht="12" customHeight="1">
      <c r="B576" s="56"/>
    </row>
    <row r="577" spans="2:2" ht="12" customHeight="1">
      <c r="B577" s="56"/>
    </row>
    <row r="578" spans="2:2" ht="12" customHeight="1">
      <c r="B578" s="56"/>
    </row>
    <row r="579" spans="2:2" ht="12" customHeight="1">
      <c r="B579" s="56"/>
    </row>
    <row r="580" spans="2:2" ht="12" customHeight="1">
      <c r="B580" s="56"/>
    </row>
    <row r="581" spans="2:2" ht="12" customHeight="1">
      <c r="B581" s="56"/>
    </row>
    <row r="582" spans="2:2" ht="12" customHeight="1">
      <c r="B582" s="56"/>
    </row>
    <row r="583" spans="2:2" ht="12" customHeight="1">
      <c r="B583" s="56"/>
    </row>
    <row r="584" spans="2:2" ht="12" customHeight="1">
      <c r="B584" s="56"/>
    </row>
    <row r="585" spans="2:2" ht="12" customHeight="1">
      <c r="B585" s="56"/>
    </row>
    <row r="586" spans="2:2" ht="12" customHeight="1">
      <c r="B586" s="56"/>
    </row>
    <row r="587" spans="2:2" ht="12" customHeight="1">
      <c r="B587" s="56"/>
    </row>
    <row r="588" spans="2:2" ht="12" customHeight="1">
      <c r="B588" s="56"/>
    </row>
    <row r="589" spans="2:2" ht="12" customHeight="1">
      <c r="B589" s="56"/>
    </row>
    <row r="590" spans="2:2" ht="12" customHeight="1">
      <c r="B590" s="56"/>
    </row>
    <row r="591" spans="2:2" ht="12" customHeight="1">
      <c r="B591" s="56"/>
    </row>
    <row r="592" spans="2:2" ht="12" customHeight="1">
      <c r="B592" s="56"/>
    </row>
    <row r="593" spans="2:2" ht="12" customHeight="1">
      <c r="B593" s="56"/>
    </row>
    <row r="594" spans="2:2" ht="12" customHeight="1">
      <c r="B594" s="56"/>
    </row>
    <row r="595" spans="2:2" ht="12" customHeight="1">
      <c r="B595" s="56"/>
    </row>
    <row r="596" spans="2:2" ht="12" customHeight="1">
      <c r="B596" s="56"/>
    </row>
    <row r="597" spans="2:2" ht="12" customHeight="1">
      <c r="B597" s="56"/>
    </row>
    <row r="598" spans="2:2" ht="12" customHeight="1">
      <c r="B598" s="56"/>
    </row>
    <row r="599" spans="2:2" ht="12" customHeight="1">
      <c r="B599" s="56"/>
    </row>
    <row r="600" spans="2:2" ht="12" customHeight="1">
      <c r="B600" s="56"/>
    </row>
    <row r="601" spans="2:2" ht="12" customHeight="1">
      <c r="B601" s="56"/>
    </row>
    <row r="602" spans="2:2" ht="12" customHeight="1">
      <c r="B602" s="56"/>
    </row>
    <row r="603" spans="2:2" ht="12" customHeight="1">
      <c r="B603" s="56"/>
    </row>
    <row r="604" spans="2:2" ht="12" customHeight="1">
      <c r="B604" s="56"/>
    </row>
    <row r="605" spans="2:2" ht="12" customHeight="1">
      <c r="B605" s="56"/>
    </row>
    <row r="606" spans="2:2" ht="12" customHeight="1">
      <c r="B606" s="56"/>
    </row>
    <row r="607" spans="2:2" ht="12" customHeight="1">
      <c r="B607" s="56"/>
    </row>
    <row r="608" spans="2:2" ht="12" customHeight="1">
      <c r="B608" s="56"/>
    </row>
    <row r="609" spans="2:2" ht="12" customHeight="1">
      <c r="B609" s="56"/>
    </row>
    <row r="610" spans="2:2" ht="12" customHeight="1">
      <c r="B610" s="56"/>
    </row>
    <row r="611" spans="2:2" ht="12" customHeight="1">
      <c r="B611" s="56"/>
    </row>
    <row r="612" spans="2:2" ht="12" customHeight="1">
      <c r="B612" s="56"/>
    </row>
    <row r="613" spans="2:2" ht="12" customHeight="1">
      <c r="B613" s="56"/>
    </row>
    <row r="614" spans="2:2" ht="12" customHeight="1">
      <c r="B614" s="56"/>
    </row>
    <row r="615" spans="2:2" ht="12" customHeight="1">
      <c r="B615" s="56"/>
    </row>
    <row r="616" spans="2:2" ht="12" customHeight="1">
      <c r="B616" s="56"/>
    </row>
    <row r="617" spans="2:2" ht="12" customHeight="1">
      <c r="B617" s="56"/>
    </row>
    <row r="618" spans="2:2" ht="12" customHeight="1">
      <c r="B618" s="56"/>
    </row>
    <row r="619" spans="2:2" ht="12" customHeight="1">
      <c r="B619" s="56"/>
    </row>
    <row r="620" spans="2:2" ht="12" customHeight="1">
      <c r="B620" s="56"/>
    </row>
    <row r="621" spans="2:2" ht="12" customHeight="1">
      <c r="B621" s="56"/>
    </row>
    <row r="622" spans="2:2" ht="12" customHeight="1">
      <c r="B622" s="56"/>
    </row>
    <row r="623" spans="2:2" ht="12" customHeight="1">
      <c r="B623" s="56"/>
    </row>
    <row r="624" spans="2:2" ht="12" customHeight="1">
      <c r="B624" s="56"/>
    </row>
    <row r="625" spans="2:2" ht="12" customHeight="1">
      <c r="B625" s="56"/>
    </row>
    <row r="626" spans="2:2" ht="12" customHeight="1">
      <c r="B626" s="56"/>
    </row>
    <row r="627" spans="2:2" ht="12" customHeight="1">
      <c r="B627" s="56"/>
    </row>
    <row r="628" spans="2:2" ht="12" customHeight="1">
      <c r="B628" s="56"/>
    </row>
    <row r="629" spans="2:2" ht="12" customHeight="1">
      <c r="B629" s="56"/>
    </row>
    <row r="630" spans="2:2" ht="12" customHeight="1">
      <c r="B630" s="56"/>
    </row>
    <row r="631" spans="2:2" ht="12" customHeight="1">
      <c r="B631" s="56"/>
    </row>
    <row r="632" spans="2:2" ht="12" customHeight="1">
      <c r="B632" s="56"/>
    </row>
    <row r="633" spans="2:2" ht="12" customHeight="1">
      <c r="B633" s="56"/>
    </row>
    <row r="634" spans="2:2" ht="12" customHeight="1">
      <c r="B634" s="56"/>
    </row>
    <row r="635" spans="2:2" ht="12" customHeight="1">
      <c r="B635" s="56"/>
    </row>
    <row r="636" spans="2:2" ht="12" customHeight="1">
      <c r="B636" s="56"/>
    </row>
    <row r="637" spans="2:2" ht="12" customHeight="1">
      <c r="B637" s="56"/>
    </row>
    <row r="638" spans="2:2" ht="12" customHeight="1">
      <c r="B638" s="56"/>
    </row>
    <row r="639" spans="2:2" ht="12" customHeight="1">
      <c r="B639" s="56"/>
    </row>
    <row r="640" spans="2:2" ht="12" customHeight="1">
      <c r="B640" s="56"/>
    </row>
    <row r="641" spans="2:2" ht="12" customHeight="1">
      <c r="B641" s="56"/>
    </row>
    <row r="642" spans="2:2" ht="12" customHeight="1">
      <c r="B642" s="56"/>
    </row>
    <row r="643" spans="2:2" ht="12" customHeight="1">
      <c r="B643" s="56"/>
    </row>
    <row r="644" spans="2:2" ht="12" customHeight="1">
      <c r="B644" s="56"/>
    </row>
    <row r="645" spans="2:2" ht="12" customHeight="1">
      <c r="B645" s="56"/>
    </row>
    <row r="646" spans="2:2" ht="12" customHeight="1">
      <c r="B646" s="56"/>
    </row>
    <row r="647" spans="2:2" ht="12" customHeight="1">
      <c r="B647" s="56"/>
    </row>
    <row r="648" spans="2:2" ht="12" customHeight="1">
      <c r="B648" s="56"/>
    </row>
    <row r="649" spans="2:2" ht="12" customHeight="1">
      <c r="B649" s="56"/>
    </row>
    <row r="650" spans="2:2" ht="12" customHeight="1">
      <c r="B650" s="56"/>
    </row>
    <row r="651" spans="2:2" ht="12" customHeight="1">
      <c r="B651" s="56"/>
    </row>
    <row r="652" spans="2:2" ht="12" customHeight="1">
      <c r="B652" s="56"/>
    </row>
    <row r="653" spans="2:2" ht="12" customHeight="1">
      <c r="B653" s="56"/>
    </row>
    <row r="654" spans="2:2" ht="12" customHeight="1">
      <c r="B654" s="56"/>
    </row>
    <row r="655" spans="2:2" ht="12" customHeight="1">
      <c r="B655" s="56"/>
    </row>
    <row r="656" spans="2:2" ht="12" customHeight="1">
      <c r="B656" s="56"/>
    </row>
    <row r="657" spans="2:2" ht="12" customHeight="1">
      <c r="B657" s="56"/>
    </row>
    <row r="658" spans="2:2" ht="12" customHeight="1">
      <c r="B658" s="56"/>
    </row>
    <row r="659" spans="2:2" ht="12" customHeight="1">
      <c r="B659" s="56"/>
    </row>
    <row r="660" spans="2:2" ht="12" customHeight="1">
      <c r="B660" s="56"/>
    </row>
    <row r="661" spans="2:2" ht="12" customHeight="1">
      <c r="B661" s="56"/>
    </row>
    <row r="662" spans="2:2" ht="12" customHeight="1">
      <c r="B662" s="56"/>
    </row>
    <row r="663" spans="2:2" ht="12" customHeight="1">
      <c r="B663" s="56"/>
    </row>
    <row r="664" spans="2:2" ht="12" customHeight="1">
      <c r="B664" s="56"/>
    </row>
    <row r="665" spans="2:2" ht="12" customHeight="1">
      <c r="B665" s="56"/>
    </row>
    <row r="666" spans="2:2" ht="12" customHeight="1">
      <c r="B666" s="56"/>
    </row>
    <row r="667" spans="2:2" ht="12" customHeight="1">
      <c r="B667" s="56"/>
    </row>
    <row r="668" spans="2:2" ht="12" customHeight="1">
      <c r="B668" s="56"/>
    </row>
    <row r="669" spans="2:2" ht="12" customHeight="1">
      <c r="B669" s="56"/>
    </row>
    <row r="670" spans="2:2" ht="12" customHeight="1">
      <c r="B670" s="56"/>
    </row>
    <row r="671" spans="2:2" ht="12" customHeight="1">
      <c r="B671" s="56"/>
    </row>
    <row r="672" spans="2:2" ht="12" customHeight="1">
      <c r="B672" s="56"/>
    </row>
    <row r="673" spans="2:2" ht="12" customHeight="1">
      <c r="B673" s="56"/>
    </row>
    <row r="674" spans="2:2" ht="12" customHeight="1">
      <c r="B674" s="56"/>
    </row>
    <row r="675" spans="2:2" ht="12" customHeight="1">
      <c r="B675" s="56"/>
    </row>
    <row r="676" spans="2:2" ht="12" customHeight="1">
      <c r="B676" s="56"/>
    </row>
    <row r="677" spans="2:2" ht="12" customHeight="1">
      <c r="B677" s="56"/>
    </row>
    <row r="678" spans="2:2" ht="12" customHeight="1">
      <c r="B678" s="56"/>
    </row>
    <row r="679" spans="2:2" ht="12" customHeight="1">
      <c r="B679" s="56"/>
    </row>
    <row r="680" spans="2:2" ht="12" customHeight="1">
      <c r="B680" s="56"/>
    </row>
    <row r="681" spans="2:2" ht="12" customHeight="1">
      <c r="B681" s="56"/>
    </row>
    <row r="682" spans="2:2" ht="12" customHeight="1">
      <c r="B682" s="56"/>
    </row>
    <row r="683" spans="2:2" ht="12" customHeight="1">
      <c r="B683" s="56"/>
    </row>
    <row r="684" spans="2:2" ht="12" customHeight="1">
      <c r="B684" s="56"/>
    </row>
    <row r="685" spans="2:2" ht="12" customHeight="1">
      <c r="B685" s="56"/>
    </row>
    <row r="686" spans="2:2" ht="12" customHeight="1">
      <c r="B686" s="56"/>
    </row>
    <row r="687" spans="2:2" ht="12" customHeight="1">
      <c r="B687" s="56"/>
    </row>
    <row r="688" spans="2:2" ht="12" customHeight="1">
      <c r="B688" s="56"/>
    </row>
    <row r="689" spans="2:2" ht="12" customHeight="1">
      <c r="B689" s="56"/>
    </row>
    <row r="690" spans="2:2" ht="12" customHeight="1">
      <c r="B690" s="56"/>
    </row>
    <row r="691" spans="2:2" ht="12" customHeight="1">
      <c r="B691" s="56"/>
    </row>
    <row r="692" spans="2:2" ht="12" customHeight="1">
      <c r="B692" s="56"/>
    </row>
    <row r="693" spans="2:2" ht="12" customHeight="1">
      <c r="B693" s="56"/>
    </row>
    <row r="694" spans="2:2" ht="12" customHeight="1">
      <c r="B694" s="56"/>
    </row>
    <row r="695" spans="2:2" ht="12" customHeight="1">
      <c r="B695" s="56"/>
    </row>
    <row r="696" spans="2:2" ht="12" customHeight="1">
      <c r="B696" s="56"/>
    </row>
    <row r="697" spans="2:2" ht="12" customHeight="1">
      <c r="B697" s="56"/>
    </row>
    <row r="698" spans="2:2" ht="12" customHeight="1">
      <c r="B698" s="56"/>
    </row>
    <row r="699" spans="2:2" ht="12" customHeight="1">
      <c r="B699" s="56"/>
    </row>
    <row r="700" spans="2:2" ht="12" customHeight="1">
      <c r="B700" s="56"/>
    </row>
    <row r="701" spans="2:2" ht="12" customHeight="1">
      <c r="B701" s="56"/>
    </row>
    <row r="702" spans="2:2" ht="12" customHeight="1">
      <c r="B702" s="56"/>
    </row>
    <row r="703" spans="2:2" ht="12" customHeight="1">
      <c r="B703" s="56"/>
    </row>
    <row r="704" spans="2:2" ht="12" customHeight="1">
      <c r="B704" s="56"/>
    </row>
    <row r="705" spans="2:2" ht="12" customHeight="1">
      <c r="B705" s="56"/>
    </row>
    <row r="706" spans="2:2" ht="12" customHeight="1">
      <c r="B706" s="56"/>
    </row>
    <row r="707" spans="2:2" ht="12" customHeight="1">
      <c r="B707" s="56"/>
    </row>
    <row r="708" spans="2:2" ht="12" customHeight="1">
      <c r="B708" s="56"/>
    </row>
    <row r="709" spans="2:2" ht="12" customHeight="1">
      <c r="B709" s="56"/>
    </row>
    <row r="710" spans="2:2" ht="12" customHeight="1">
      <c r="B710" s="56"/>
    </row>
    <row r="711" spans="2:2" ht="12" customHeight="1">
      <c r="B711" s="56"/>
    </row>
    <row r="712" spans="2:2" ht="12" customHeight="1">
      <c r="B712" s="56"/>
    </row>
    <row r="713" spans="2:2" ht="12" customHeight="1">
      <c r="B713" s="56"/>
    </row>
    <row r="714" spans="2:2" ht="12" customHeight="1">
      <c r="B714" s="56"/>
    </row>
    <row r="715" spans="2:2" ht="12" customHeight="1">
      <c r="B715" s="56"/>
    </row>
    <row r="716" spans="2:2" ht="12" customHeight="1">
      <c r="B716" s="56"/>
    </row>
    <row r="717" spans="2:2" ht="12" customHeight="1">
      <c r="B717" s="56"/>
    </row>
    <row r="718" spans="2:2" ht="12" customHeight="1">
      <c r="B718" s="56"/>
    </row>
    <row r="719" spans="2:2" ht="12" customHeight="1">
      <c r="B719" s="56"/>
    </row>
    <row r="720" spans="2:2" ht="12" customHeight="1">
      <c r="B720" s="56"/>
    </row>
    <row r="721" spans="2:2" ht="12" customHeight="1">
      <c r="B721" s="56"/>
    </row>
    <row r="722" spans="2:2" ht="12" customHeight="1">
      <c r="B722" s="56"/>
    </row>
    <row r="723" spans="2:2" ht="12" customHeight="1">
      <c r="B723" s="56"/>
    </row>
    <row r="724" spans="2:2" ht="12" customHeight="1">
      <c r="B724" s="56"/>
    </row>
    <row r="725" spans="2:2" ht="12" customHeight="1">
      <c r="B725" s="56"/>
    </row>
    <row r="726" spans="2:2" ht="12" customHeight="1">
      <c r="B726" s="56"/>
    </row>
    <row r="727" spans="2:2" ht="12" customHeight="1">
      <c r="B727" s="56"/>
    </row>
    <row r="728" spans="2:2" ht="12" customHeight="1">
      <c r="B728" s="56"/>
    </row>
    <row r="729" spans="2:2" ht="12" customHeight="1">
      <c r="B729" s="56"/>
    </row>
    <row r="730" spans="2:2" ht="12" customHeight="1">
      <c r="B730" s="56"/>
    </row>
    <row r="731" spans="2:2" ht="12" customHeight="1">
      <c r="B731" s="56"/>
    </row>
    <row r="732" spans="2:2" ht="12" customHeight="1">
      <c r="B732" s="56"/>
    </row>
    <row r="733" spans="2:2" ht="12" customHeight="1">
      <c r="B733" s="56"/>
    </row>
    <row r="734" spans="2:2" ht="12" customHeight="1">
      <c r="B734" s="56"/>
    </row>
    <row r="735" spans="2:2" ht="12" customHeight="1">
      <c r="B735" s="56"/>
    </row>
    <row r="736" spans="2:2" ht="12" customHeight="1">
      <c r="B736" s="56"/>
    </row>
    <row r="737" spans="2:2" ht="12" customHeight="1">
      <c r="B737" s="56"/>
    </row>
    <row r="738" spans="2:2" ht="12" customHeight="1">
      <c r="B738" s="56"/>
    </row>
    <row r="739" spans="2:2" ht="12" customHeight="1">
      <c r="B739" s="56"/>
    </row>
    <row r="740" spans="2:2" ht="12" customHeight="1">
      <c r="B740" s="56"/>
    </row>
    <row r="741" spans="2:2" ht="12" customHeight="1">
      <c r="B741" s="56"/>
    </row>
    <row r="742" spans="2:2" ht="12" customHeight="1">
      <c r="B742" s="56"/>
    </row>
    <row r="743" spans="2:2" ht="12" customHeight="1">
      <c r="B743" s="56"/>
    </row>
    <row r="744" spans="2:2" ht="12" customHeight="1">
      <c r="B744" s="56"/>
    </row>
    <row r="745" spans="2:2" ht="12" customHeight="1">
      <c r="B745" s="56"/>
    </row>
    <row r="746" spans="2:2" ht="12" customHeight="1">
      <c r="B746" s="56"/>
    </row>
    <row r="747" spans="2:2" ht="12" customHeight="1">
      <c r="B747" s="56"/>
    </row>
    <row r="748" spans="2:2" ht="12" customHeight="1">
      <c r="B748" s="56"/>
    </row>
    <row r="749" spans="2:2" ht="12" customHeight="1">
      <c r="B749" s="56"/>
    </row>
    <row r="750" spans="2:2" ht="12" customHeight="1">
      <c r="B750" s="56"/>
    </row>
    <row r="751" spans="2:2" ht="12" customHeight="1">
      <c r="B751" s="56"/>
    </row>
    <row r="752" spans="2:2" ht="12" customHeight="1">
      <c r="B752" s="56"/>
    </row>
    <row r="753" spans="2:2" ht="12" customHeight="1">
      <c r="B753" s="56"/>
    </row>
    <row r="754" spans="2:2" ht="12" customHeight="1">
      <c r="B754" s="56"/>
    </row>
    <row r="755" spans="2:2" ht="12" customHeight="1">
      <c r="B755" s="56"/>
    </row>
    <row r="756" spans="2:2" ht="12" customHeight="1">
      <c r="B756" s="56"/>
    </row>
    <row r="757" spans="2:2" ht="12" customHeight="1">
      <c r="B757" s="56"/>
    </row>
    <row r="758" spans="2:2" ht="12" customHeight="1">
      <c r="B758" s="56"/>
    </row>
    <row r="759" spans="2:2" ht="12" customHeight="1">
      <c r="B759" s="56"/>
    </row>
    <row r="760" spans="2:2" ht="12" customHeight="1">
      <c r="B760" s="56"/>
    </row>
    <row r="761" spans="2:2" ht="12" customHeight="1">
      <c r="B761" s="56"/>
    </row>
    <row r="762" spans="2:2" ht="12" customHeight="1">
      <c r="B762" s="56"/>
    </row>
    <row r="763" spans="2:2" ht="12" customHeight="1">
      <c r="B763" s="56"/>
    </row>
    <row r="764" spans="2:2" ht="12" customHeight="1">
      <c r="B764" s="56"/>
    </row>
    <row r="765" spans="2:2" ht="12" customHeight="1">
      <c r="B765" s="56"/>
    </row>
    <row r="766" spans="2:2" ht="12" customHeight="1">
      <c r="B766" s="56"/>
    </row>
    <row r="767" spans="2:2" ht="12" customHeight="1">
      <c r="B767" s="56"/>
    </row>
    <row r="768" spans="2:2" ht="12" customHeight="1">
      <c r="B768" s="56"/>
    </row>
    <row r="769" spans="2:2" ht="12" customHeight="1">
      <c r="B769" s="56"/>
    </row>
    <row r="770" spans="2:2" ht="12" customHeight="1">
      <c r="B770" s="56"/>
    </row>
    <row r="771" spans="2:2" ht="12" customHeight="1">
      <c r="B771" s="56"/>
    </row>
    <row r="772" spans="2:2" ht="12" customHeight="1">
      <c r="B772" s="56"/>
    </row>
    <row r="773" spans="2:2" ht="12" customHeight="1">
      <c r="B773" s="56"/>
    </row>
    <row r="774" spans="2:2" ht="12" customHeight="1">
      <c r="B774" s="56"/>
    </row>
    <row r="775" spans="2:2" ht="12" customHeight="1">
      <c r="B775" s="56"/>
    </row>
    <row r="776" spans="2:2" ht="12" customHeight="1">
      <c r="B776" s="56"/>
    </row>
    <row r="777" spans="2:2" ht="12" customHeight="1">
      <c r="B777" s="56"/>
    </row>
    <row r="778" spans="2:2" ht="12" customHeight="1">
      <c r="B778" s="56"/>
    </row>
    <row r="779" spans="2:2" ht="12" customHeight="1">
      <c r="B779" s="56"/>
    </row>
    <row r="780" spans="2:2" ht="12" customHeight="1">
      <c r="B780" s="56"/>
    </row>
    <row r="781" spans="2:2" ht="12" customHeight="1">
      <c r="B781" s="56"/>
    </row>
    <row r="782" spans="2:2" ht="12" customHeight="1">
      <c r="B782" s="56"/>
    </row>
    <row r="783" spans="2:2" ht="12" customHeight="1">
      <c r="B783" s="56"/>
    </row>
    <row r="784" spans="2:2" ht="12" customHeight="1">
      <c r="B784" s="56"/>
    </row>
    <row r="785" spans="2:2" ht="12" customHeight="1">
      <c r="B785" s="56"/>
    </row>
    <row r="786" spans="2:2" ht="12" customHeight="1">
      <c r="B786" s="56"/>
    </row>
    <row r="787" spans="2:2" ht="12" customHeight="1">
      <c r="B787" s="56"/>
    </row>
    <row r="788" spans="2:2" ht="12" customHeight="1">
      <c r="B788" s="56"/>
    </row>
    <row r="789" spans="2:2" ht="12" customHeight="1">
      <c r="B789" s="56"/>
    </row>
    <row r="790" spans="2:2" ht="12" customHeight="1">
      <c r="B790" s="56"/>
    </row>
    <row r="791" spans="2:2" ht="12" customHeight="1">
      <c r="B791" s="56"/>
    </row>
    <row r="792" spans="2:2" ht="12" customHeight="1">
      <c r="B792" s="56"/>
    </row>
    <row r="793" spans="2:2" ht="12" customHeight="1">
      <c r="B793" s="56"/>
    </row>
    <row r="794" spans="2:2" ht="12" customHeight="1">
      <c r="B794" s="56"/>
    </row>
    <row r="795" spans="2:2" ht="12" customHeight="1">
      <c r="B795" s="56"/>
    </row>
    <row r="796" spans="2:2" ht="12" customHeight="1">
      <c r="B796" s="56"/>
    </row>
    <row r="797" spans="2:2" ht="12" customHeight="1">
      <c r="B797" s="56"/>
    </row>
    <row r="798" spans="2:2" ht="12" customHeight="1">
      <c r="B798" s="56"/>
    </row>
    <row r="799" spans="2:2" ht="12" customHeight="1">
      <c r="B799" s="56"/>
    </row>
    <row r="800" spans="2:2" ht="12" customHeight="1">
      <c r="B800" s="56"/>
    </row>
    <row r="801" spans="2:2" ht="12" customHeight="1">
      <c r="B801" s="56"/>
    </row>
    <row r="802" spans="2:2" ht="12" customHeight="1">
      <c r="B802" s="56"/>
    </row>
    <row r="803" spans="2:2" ht="12" customHeight="1">
      <c r="B803" s="56"/>
    </row>
    <row r="804" spans="2:2" ht="12" customHeight="1">
      <c r="B804" s="56"/>
    </row>
    <row r="805" spans="2:2" ht="12" customHeight="1">
      <c r="B805" s="56"/>
    </row>
    <row r="806" spans="2:2" ht="12" customHeight="1">
      <c r="B806" s="56"/>
    </row>
    <row r="807" spans="2:2" ht="12" customHeight="1">
      <c r="B807" s="56"/>
    </row>
    <row r="808" spans="2:2" ht="12" customHeight="1">
      <c r="B808" s="56"/>
    </row>
    <row r="809" spans="2:2" ht="12" customHeight="1">
      <c r="B809" s="56"/>
    </row>
    <row r="810" spans="2:2" ht="12" customHeight="1">
      <c r="B810" s="56"/>
    </row>
    <row r="811" spans="2:2" ht="12" customHeight="1">
      <c r="B811" s="56"/>
    </row>
    <row r="812" spans="2:2" ht="12" customHeight="1">
      <c r="B812" s="56"/>
    </row>
    <row r="813" spans="2:2" ht="12" customHeight="1">
      <c r="B813" s="56"/>
    </row>
    <row r="814" spans="2:2" ht="12" customHeight="1">
      <c r="B814" s="56"/>
    </row>
    <row r="815" spans="2:2" ht="12" customHeight="1">
      <c r="B815" s="56"/>
    </row>
    <row r="816" spans="2:2" ht="12" customHeight="1">
      <c r="B816" s="56"/>
    </row>
    <row r="817" spans="2:2" ht="12" customHeight="1">
      <c r="B817" s="56"/>
    </row>
    <row r="818" spans="2:2" ht="12" customHeight="1">
      <c r="B818" s="56"/>
    </row>
    <row r="819" spans="2:2" ht="12" customHeight="1">
      <c r="B819" s="56"/>
    </row>
    <row r="820" spans="2:2" ht="12" customHeight="1">
      <c r="B820" s="56"/>
    </row>
    <row r="821" spans="2:2" ht="12" customHeight="1">
      <c r="B821" s="56"/>
    </row>
    <row r="822" spans="2:2" ht="12" customHeight="1">
      <c r="B822" s="56"/>
    </row>
    <row r="823" spans="2:2" ht="12" customHeight="1">
      <c r="B823" s="56"/>
    </row>
    <row r="824" spans="2:2" ht="12" customHeight="1">
      <c r="B824" s="56"/>
    </row>
    <row r="825" spans="2:2" ht="12" customHeight="1">
      <c r="B825" s="56"/>
    </row>
    <row r="826" spans="2:2" ht="12" customHeight="1">
      <c r="B826" s="56"/>
    </row>
    <row r="827" spans="2:2" ht="12" customHeight="1">
      <c r="B827" s="56"/>
    </row>
    <row r="828" spans="2:2" ht="12" customHeight="1">
      <c r="B828" s="56"/>
    </row>
    <row r="829" spans="2:2" ht="12" customHeight="1">
      <c r="B829" s="56"/>
    </row>
    <row r="830" spans="2:2" ht="12" customHeight="1">
      <c r="B830" s="56"/>
    </row>
    <row r="831" spans="2:2" ht="12" customHeight="1">
      <c r="B831" s="56"/>
    </row>
    <row r="832" spans="2:2" ht="12" customHeight="1">
      <c r="B832" s="56"/>
    </row>
    <row r="833" spans="2:2" ht="12" customHeight="1">
      <c r="B833" s="56"/>
    </row>
    <row r="834" spans="2:2" ht="12" customHeight="1">
      <c r="B834" s="56"/>
    </row>
    <row r="835" spans="2:2" ht="12" customHeight="1">
      <c r="B835" s="56"/>
    </row>
    <row r="836" spans="2:2" ht="12" customHeight="1">
      <c r="B836" s="56"/>
    </row>
    <row r="837" spans="2:2" ht="12" customHeight="1">
      <c r="B837" s="56"/>
    </row>
    <row r="838" spans="2:2" ht="12" customHeight="1">
      <c r="B838" s="56"/>
    </row>
    <row r="839" spans="2:2" ht="12" customHeight="1">
      <c r="B839" s="56"/>
    </row>
    <row r="840" spans="2:2" ht="12" customHeight="1">
      <c r="B840" s="56"/>
    </row>
    <row r="841" spans="2:2" ht="12" customHeight="1">
      <c r="B841" s="56"/>
    </row>
    <row r="842" spans="2:2" ht="12" customHeight="1">
      <c r="B842" s="56"/>
    </row>
    <row r="843" spans="2:2" ht="12" customHeight="1">
      <c r="B843" s="56"/>
    </row>
    <row r="844" spans="2:2" ht="12" customHeight="1">
      <c r="B844" s="56"/>
    </row>
    <row r="845" spans="2:2" ht="12" customHeight="1">
      <c r="B845" s="56"/>
    </row>
    <row r="846" spans="2:2" ht="12" customHeight="1">
      <c r="B846" s="56"/>
    </row>
    <row r="847" spans="2:2" ht="12" customHeight="1">
      <c r="B847" s="56"/>
    </row>
    <row r="848" spans="2:2" ht="12" customHeight="1">
      <c r="B848" s="56"/>
    </row>
    <row r="849" spans="2:2" ht="12" customHeight="1">
      <c r="B849" s="56"/>
    </row>
    <row r="850" spans="2:2" ht="12" customHeight="1">
      <c r="B850" s="56"/>
    </row>
    <row r="851" spans="2:2" ht="12" customHeight="1">
      <c r="B851" s="56"/>
    </row>
    <row r="852" spans="2:2" ht="12" customHeight="1">
      <c r="B852" s="56"/>
    </row>
    <row r="853" spans="2:2" ht="12" customHeight="1">
      <c r="B853" s="56"/>
    </row>
    <row r="854" spans="2:2" ht="12" customHeight="1">
      <c r="B854" s="56"/>
    </row>
    <row r="855" spans="2:2" ht="12" customHeight="1">
      <c r="B855" s="56"/>
    </row>
    <row r="856" spans="2:2" ht="12" customHeight="1">
      <c r="B856" s="56"/>
    </row>
    <row r="857" spans="2:2" ht="12" customHeight="1">
      <c r="B857" s="56"/>
    </row>
    <row r="858" spans="2:2" ht="12" customHeight="1">
      <c r="B858" s="56"/>
    </row>
    <row r="859" spans="2:2" ht="12" customHeight="1">
      <c r="B859" s="56"/>
    </row>
    <row r="860" spans="2:2" ht="12" customHeight="1">
      <c r="B860" s="56"/>
    </row>
    <row r="861" spans="2:2" ht="12" customHeight="1">
      <c r="B861" s="56"/>
    </row>
    <row r="862" spans="2:2" ht="12" customHeight="1">
      <c r="B862" s="56"/>
    </row>
    <row r="863" spans="2:2" ht="12" customHeight="1">
      <c r="B863" s="56"/>
    </row>
    <row r="864" spans="2:2" ht="12" customHeight="1">
      <c r="B864" s="56"/>
    </row>
    <row r="865" spans="2:2" ht="12" customHeight="1">
      <c r="B865" s="56"/>
    </row>
    <row r="866" spans="2:2" ht="12" customHeight="1">
      <c r="B866" s="56"/>
    </row>
    <row r="867" spans="2:2" ht="12" customHeight="1">
      <c r="B867" s="56"/>
    </row>
    <row r="868" spans="2:2" ht="12" customHeight="1">
      <c r="B868" s="56"/>
    </row>
    <row r="869" spans="2:2" ht="12" customHeight="1">
      <c r="B869" s="56"/>
    </row>
    <row r="870" spans="2:2" ht="12" customHeight="1">
      <c r="B870" s="56"/>
    </row>
    <row r="871" spans="2:2" ht="12" customHeight="1">
      <c r="B871" s="56"/>
    </row>
    <row r="872" spans="2:2" ht="12" customHeight="1">
      <c r="B872" s="56"/>
    </row>
    <row r="873" spans="2:2" ht="12" customHeight="1">
      <c r="B873" s="56"/>
    </row>
    <row r="874" spans="2:2" ht="12" customHeight="1">
      <c r="B874" s="56"/>
    </row>
    <row r="875" spans="2:2" ht="12" customHeight="1">
      <c r="B875" s="56"/>
    </row>
    <row r="876" spans="2:2" ht="12" customHeight="1">
      <c r="B876" s="56"/>
    </row>
    <row r="877" spans="2:2" ht="12" customHeight="1">
      <c r="B877" s="56"/>
    </row>
    <row r="878" spans="2:2" ht="12" customHeight="1">
      <c r="B878" s="56"/>
    </row>
    <row r="879" spans="2:2" ht="12" customHeight="1">
      <c r="B879" s="56"/>
    </row>
    <row r="880" spans="2:2" ht="12" customHeight="1">
      <c r="B880" s="56"/>
    </row>
    <row r="881" spans="2:2" ht="12" customHeight="1">
      <c r="B881" s="56"/>
    </row>
    <row r="882" spans="2:2" ht="12" customHeight="1">
      <c r="B882" s="56"/>
    </row>
    <row r="883" spans="2:2" ht="12" customHeight="1">
      <c r="B883" s="56"/>
    </row>
    <row r="884" spans="2:2" ht="12" customHeight="1">
      <c r="B884" s="56"/>
    </row>
    <row r="885" spans="2:2" ht="12" customHeight="1">
      <c r="B885" s="56"/>
    </row>
    <row r="886" spans="2:2" ht="12" customHeight="1">
      <c r="B886" s="56"/>
    </row>
    <row r="887" spans="2:2" ht="12" customHeight="1">
      <c r="B887" s="56"/>
    </row>
    <row r="888" spans="2:2" ht="12" customHeight="1">
      <c r="B888" s="56"/>
    </row>
    <row r="889" spans="2:2" ht="12" customHeight="1">
      <c r="B889" s="56"/>
    </row>
    <row r="890" spans="2:2" ht="12" customHeight="1">
      <c r="B890" s="56"/>
    </row>
    <row r="891" spans="2:2" ht="12" customHeight="1">
      <c r="B891" s="56"/>
    </row>
    <row r="892" spans="2:2" ht="12" customHeight="1">
      <c r="B892" s="56"/>
    </row>
    <row r="893" spans="2:2" ht="12" customHeight="1">
      <c r="B893" s="56"/>
    </row>
    <row r="894" spans="2:2" ht="12" customHeight="1">
      <c r="B894" s="56"/>
    </row>
    <row r="895" spans="2:2" ht="12" customHeight="1">
      <c r="B895" s="56"/>
    </row>
    <row r="896" spans="2:2" ht="12" customHeight="1">
      <c r="B896" s="56"/>
    </row>
    <row r="897" spans="2:2" ht="12" customHeight="1">
      <c r="B897" s="56"/>
    </row>
    <row r="898" spans="2:2" ht="12" customHeight="1">
      <c r="B898" s="56"/>
    </row>
    <row r="899" spans="2:2" ht="12" customHeight="1">
      <c r="B899" s="56"/>
    </row>
    <row r="900" spans="2:2" ht="12" customHeight="1">
      <c r="B900" s="56"/>
    </row>
    <row r="901" spans="2:2" ht="12" customHeight="1">
      <c r="B901" s="56"/>
    </row>
    <row r="902" spans="2:2" ht="12" customHeight="1">
      <c r="B902" s="56"/>
    </row>
    <row r="903" spans="2:2" ht="12" customHeight="1">
      <c r="B903" s="56"/>
    </row>
    <row r="904" spans="2:2" ht="12" customHeight="1">
      <c r="B904" s="56"/>
    </row>
    <row r="905" spans="2:2" ht="12" customHeight="1">
      <c r="B905" s="56"/>
    </row>
    <row r="906" spans="2:2" ht="12" customHeight="1">
      <c r="B906" s="56"/>
    </row>
    <row r="907" spans="2:2" ht="12" customHeight="1">
      <c r="B907" s="56"/>
    </row>
    <row r="908" spans="2:2" ht="12" customHeight="1">
      <c r="B908" s="56"/>
    </row>
    <row r="909" spans="2:2" ht="12" customHeight="1">
      <c r="B909" s="56"/>
    </row>
    <row r="910" spans="2:2" ht="12" customHeight="1">
      <c r="B910" s="56"/>
    </row>
    <row r="911" spans="2:2" ht="12" customHeight="1">
      <c r="B911" s="56"/>
    </row>
    <row r="912" spans="2:2" ht="12" customHeight="1">
      <c r="B912" s="56"/>
    </row>
    <row r="913" spans="2:2" ht="12" customHeight="1">
      <c r="B913" s="56"/>
    </row>
    <row r="914" spans="2:2" ht="12" customHeight="1">
      <c r="B914" s="56"/>
    </row>
    <row r="915" spans="2:2" ht="12" customHeight="1">
      <c r="B915" s="56"/>
    </row>
    <row r="916" spans="2:2" ht="12" customHeight="1">
      <c r="B916" s="56"/>
    </row>
    <row r="917" spans="2:2" ht="12" customHeight="1">
      <c r="B917" s="56"/>
    </row>
    <row r="918" spans="2:2" ht="12" customHeight="1">
      <c r="B918" s="56"/>
    </row>
    <row r="919" spans="2:2" ht="12" customHeight="1">
      <c r="B919" s="56"/>
    </row>
    <row r="920" spans="2:2" ht="12" customHeight="1">
      <c r="B920" s="56"/>
    </row>
    <row r="921" spans="2:2" ht="12" customHeight="1">
      <c r="B921" s="56"/>
    </row>
    <row r="922" spans="2:2" ht="12" customHeight="1">
      <c r="B922" s="56"/>
    </row>
    <row r="923" spans="2:2" ht="12" customHeight="1">
      <c r="B923" s="56"/>
    </row>
    <row r="924" spans="2:2" ht="12" customHeight="1">
      <c r="B924" s="56"/>
    </row>
    <row r="925" spans="2:2" ht="12" customHeight="1">
      <c r="B925" s="56"/>
    </row>
    <row r="926" spans="2:2" ht="12" customHeight="1">
      <c r="B926" s="56"/>
    </row>
    <row r="927" spans="2:2" ht="12" customHeight="1">
      <c r="B927" s="56"/>
    </row>
    <row r="928" spans="2:2" ht="12" customHeight="1">
      <c r="B928" s="56"/>
    </row>
    <row r="929" spans="2:2" ht="12" customHeight="1">
      <c r="B929" s="56"/>
    </row>
    <row r="930" spans="2:2" ht="12" customHeight="1">
      <c r="B930" s="56"/>
    </row>
    <row r="931" spans="2:2" ht="12" customHeight="1">
      <c r="B931" s="56"/>
    </row>
    <row r="932" spans="2:2" ht="12" customHeight="1">
      <c r="B932" s="56"/>
    </row>
    <row r="933" spans="2:2" ht="12" customHeight="1">
      <c r="B933" s="56"/>
    </row>
    <row r="934" spans="2:2" ht="12" customHeight="1">
      <c r="B934" s="56"/>
    </row>
    <row r="935" spans="2:2" ht="12" customHeight="1">
      <c r="B935" s="56"/>
    </row>
    <row r="936" spans="2:2" ht="12" customHeight="1">
      <c r="B936" s="56"/>
    </row>
    <row r="937" spans="2:2" ht="12" customHeight="1">
      <c r="B937" s="56"/>
    </row>
    <row r="938" spans="2:2" ht="12" customHeight="1">
      <c r="B938" s="56"/>
    </row>
    <row r="939" spans="2:2" ht="12" customHeight="1">
      <c r="B939" s="56"/>
    </row>
    <row r="940" spans="2:2" ht="12" customHeight="1">
      <c r="B940" s="56"/>
    </row>
    <row r="941" spans="2:2" ht="12" customHeight="1">
      <c r="B941" s="56"/>
    </row>
    <row r="942" spans="2:2" ht="12" customHeight="1">
      <c r="B942" s="56"/>
    </row>
    <row r="943" spans="2:2" ht="12" customHeight="1">
      <c r="B943" s="56"/>
    </row>
    <row r="944" spans="2:2" ht="12" customHeight="1">
      <c r="B944" s="56"/>
    </row>
    <row r="945" spans="2:2" ht="12" customHeight="1">
      <c r="B945" s="56"/>
    </row>
    <row r="946" spans="2:2" ht="12" customHeight="1">
      <c r="B946" s="56"/>
    </row>
    <row r="947" spans="2:2" ht="12" customHeight="1">
      <c r="B947" s="56"/>
    </row>
    <row r="948" spans="2:2" ht="12" customHeight="1">
      <c r="B948" s="56"/>
    </row>
    <row r="949" spans="2:2" ht="12" customHeight="1">
      <c r="B949" s="56"/>
    </row>
    <row r="950" spans="2:2" ht="12" customHeight="1">
      <c r="B950" s="56"/>
    </row>
    <row r="951" spans="2:2" ht="12" customHeight="1">
      <c r="B951" s="56"/>
    </row>
    <row r="952" spans="2:2" ht="12" customHeight="1">
      <c r="B952" s="56"/>
    </row>
    <row r="953" spans="2:2" ht="12" customHeight="1">
      <c r="B953" s="56"/>
    </row>
    <row r="954" spans="2:2" ht="12" customHeight="1">
      <c r="B954" s="56"/>
    </row>
    <row r="955" spans="2:2" ht="12" customHeight="1">
      <c r="B955" s="56"/>
    </row>
    <row r="956" spans="2:2" ht="12" customHeight="1">
      <c r="B956" s="56"/>
    </row>
    <row r="957" spans="2:2" ht="12" customHeight="1">
      <c r="B957" s="56"/>
    </row>
    <row r="958" spans="2:2" ht="12" customHeight="1">
      <c r="B958" s="56"/>
    </row>
    <row r="959" spans="2:2" ht="12" customHeight="1">
      <c r="B959" s="56"/>
    </row>
    <row r="960" spans="2:2" ht="12" customHeight="1">
      <c r="B960" s="56"/>
    </row>
    <row r="961" spans="2:2" ht="12" customHeight="1">
      <c r="B961" s="56"/>
    </row>
    <row r="962" spans="2:2" ht="12" customHeight="1">
      <c r="B962" s="56"/>
    </row>
    <row r="963" spans="2:2" ht="12" customHeight="1">
      <c r="B963" s="56"/>
    </row>
    <row r="964" spans="2:2" ht="12" customHeight="1">
      <c r="B964" s="56"/>
    </row>
    <row r="965" spans="2:2" ht="12" customHeight="1">
      <c r="B965" s="56"/>
    </row>
    <row r="966" spans="2:2" ht="12" customHeight="1">
      <c r="B966" s="56"/>
    </row>
    <row r="967" spans="2:2" ht="12" customHeight="1">
      <c r="B967" s="56"/>
    </row>
    <row r="968" spans="2:2" ht="12" customHeight="1">
      <c r="B968" s="56"/>
    </row>
    <row r="969" spans="2:2" ht="12" customHeight="1">
      <c r="B969" s="56"/>
    </row>
    <row r="970" spans="2:2" ht="12" customHeight="1">
      <c r="B970" s="56"/>
    </row>
    <row r="971" spans="2:2" ht="12" customHeight="1">
      <c r="B971" s="56"/>
    </row>
    <row r="972" spans="2:2" ht="12" customHeight="1">
      <c r="B972" s="56"/>
    </row>
    <row r="973" spans="2:2" ht="12" customHeight="1">
      <c r="B973" s="56"/>
    </row>
    <row r="974" spans="2:2" ht="12" customHeight="1">
      <c r="B974" s="56"/>
    </row>
    <row r="975" spans="2:2" ht="12" customHeight="1">
      <c r="B975" s="56"/>
    </row>
    <row r="976" spans="2:2" ht="12" customHeight="1">
      <c r="B976" s="56"/>
    </row>
    <row r="977" spans="2:2" ht="12" customHeight="1">
      <c r="B977" s="56"/>
    </row>
    <row r="978" spans="2:2" ht="12" customHeight="1">
      <c r="B978" s="56"/>
    </row>
    <row r="979" spans="2:2" ht="12" customHeight="1">
      <c r="B979" s="56"/>
    </row>
    <row r="980" spans="2:2" ht="12" customHeight="1">
      <c r="B980" s="56"/>
    </row>
    <row r="981" spans="2:2" ht="12" customHeight="1">
      <c r="B981" s="56"/>
    </row>
    <row r="982" spans="2:2" ht="12" customHeight="1">
      <c r="B982" s="56"/>
    </row>
    <row r="983" spans="2:2" ht="12" customHeight="1">
      <c r="B983" s="56"/>
    </row>
    <row r="984" spans="2:2" ht="12" customHeight="1">
      <c r="B984" s="56"/>
    </row>
    <row r="985" spans="2:2" ht="12" customHeight="1">
      <c r="B985" s="56"/>
    </row>
    <row r="986" spans="2:2" ht="12" customHeight="1">
      <c r="B986" s="56"/>
    </row>
    <row r="987" spans="2:2" ht="12" customHeight="1">
      <c r="B987" s="56"/>
    </row>
    <row r="988" spans="2:2" ht="12" customHeight="1">
      <c r="B988" s="56"/>
    </row>
    <row r="989" spans="2:2" ht="12" customHeight="1">
      <c r="B989" s="56"/>
    </row>
    <row r="990" spans="2:2" ht="12" customHeight="1">
      <c r="B990" s="56"/>
    </row>
    <row r="991" spans="2:2" ht="12" customHeight="1">
      <c r="B991" s="56"/>
    </row>
    <row r="992" spans="2:2" ht="12" customHeight="1">
      <c r="B992" s="56"/>
    </row>
    <row r="993" spans="2:2" ht="12" customHeight="1">
      <c r="B993" s="56"/>
    </row>
    <row r="994" spans="2:2" ht="12" customHeight="1">
      <c r="B994" s="56"/>
    </row>
    <row r="995" spans="2:2" ht="12" customHeight="1">
      <c r="B995" s="56"/>
    </row>
    <row r="996" spans="2:2" ht="12" customHeight="1">
      <c r="B996" s="56"/>
    </row>
    <row r="997" spans="2:2" ht="12" customHeight="1">
      <c r="B997" s="56"/>
    </row>
    <row r="998" spans="2:2" ht="12" customHeight="1">
      <c r="B998" s="56"/>
    </row>
    <row r="999" spans="2:2" ht="12" customHeight="1">
      <c r="B999" s="56"/>
    </row>
    <row r="1000" spans="2:2" ht="12" customHeight="1">
      <c r="B1000" s="56"/>
    </row>
  </sheetData>
  <mergeCells count="10">
    <mergeCell ref="A35:H36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11"/>
  <sheetViews>
    <sheetView workbookViewId="0">
      <selection activeCell="A4" sqref="A4:F37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08984375" customWidth="1"/>
    <col min="4" max="4" width="10.81640625" customWidth="1"/>
    <col min="5" max="5" width="9.7265625" customWidth="1"/>
    <col min="6" max="6" width="7.26953125" customWidth="1"/>
    <col min="7" max="7" width="7.453125" customWidth="1"/>
    <col min="8" max="8" width="7.08984375" customWidth="1"/>
    <col min="9" max="9" width="11.453125" customWidth="1"/>
    <col min="10" max="10" width="6.26953125" customWidth="1"/>
    <col min="11" max="11" width="11.7265625" customWidth="1"/>
    <col min="12" max="12" width="6.26953125" customWidth="1"/>
    <col min="13" max="13" width="11.7265625" customWidth="1"/>
    <col min="14" max="16" width="6.26953125" customWidth="1"/>
    <col min="17" max="17" width="8.453125" customWidth="1"/>
    <col min="18" max="18" width="6.26953125" customWidth="1"/>
    <col min="19" max="19" width="8.453125" customWidth="1"/>
    <col min="20" max="24" width="6.26953125" customWidth="1"/>
    <col min="25" max="33" width="8.7265625" customWidth="1"/>
  </cols>
  <sheetData>
    <row r="1" spans="1:33" ht="15.75" customHeight="1">
      <c r="A1" s="252" t="s">
        <v>398</v>
      </c>
      <c r="B1" s="241"/>
      <c r="C1" s="241"/>
      <c r="D1" s="241"/>
      <c r="E1" s="241"/>
      <c r="F1" s="241"/>
      <c r="G1" s="241"/>
      <c r="H1" s="24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80" t="s">
        <v>53</v>
      </c>
      <c r="T1" s="80" t="s">
        <v>54</v>
      </c>
      <c r="U1" s="80" t="s">
        <v>53</v>
      </c>
      <c r="V1" s="80" t="s">
        <v>54</v>
      </c>
      <c r="W1" s="80" t="s">
        <v>53</v>
      </c>
      <c r="X1" s="80" t="s">
        <v>54</v>
      </c>
    </row>
    <row r="2" spans="1:33" ht="15.75" customHeight="1">
      <c r="A2" s="243"/>
      <c r="B2" s="244"/>
      <c r="C2" s="244"/>
      <c r="D2" s="244"/>
      <c r="E2" s="244"/>
      <c r="F2" s="244"/>
      <c r="G2" s="244"/>
      <c r="H2" s="245"/>
      <c r="I2" s="35">
        <v>3</v>
      </c>
      <c r="J2" s="36">
        <v>0.8</v>
      </c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</row>
    <row r="3" spans="1:33" ht="33.75" customHeight="1">
      <c r="A3" s="37" t="s">
        <v>55</v>
      </c>
      <c r="B3" s="37" t="s">
        <v>56</v>
      </c>
      <c r="C3" s="38" t="s">
        <v>336</v>
      </c>
      <c r="D3" s="131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51" t="s">
        <v>468</v>
      </c>
      <c r="J3" s="239"/>
      <c r="K3" s="251"/>
      <c r="L3" s="239"/>
      <c r="M3" s="251"/>
      <c r="N3" s="239"/>
      <c r="O3" s="254"/>
      <c r="P3" s="235"/>
      <c r="Q3" s="254"/>
      <c r="R3" s="235"/>
      <c r="S3" s="254"/>
      <c r="T3" s="235"/>
      <c r="U3" s="251"/>
      <c r="V3" s="239"/>
      <c r="W3" s="251"/>
      <c r="X3" s="239"/>
      <c r="Z3" s="5"/>
      <c r="AA3" s="5"/>
      <c r="AB3" s="5"/>
      <c r="AC3" s="5"/>
      <c r="AD3" s="5"/>
      <c r="AE3" s="5"/>
      <c r="AF3" s="5"/>
      <c r="AG3" s="5"/>
    </row>
    <row r="4" spans="1:33" ht="12" customHeight="1">
      <c r="A4" s="50">
        <v>1</v>
      </c>
      <c r="B4" s="50">
        <v>1</v>
      </c>
      <c r="C4" s="40" t="s">
        <v>363</v>
      </c>
      <c r="D4" s="40" t="s">
        <v>364</v>
      </c>
      <c r="E4" s="126" t="s">
        <v>70</v>
      </c>
      <c r="F4" s="43">
        <f>G4+H4</f>
        <v>120</v>
      </c>
      <c r="G4" s="127">
        <f>J4+L4+N4+P4+T4+X4+V4+R4</f>
        <v>0</v>
      </c>
      <c r="H4" s="132">
        <v>120</v>
      </c>
      <c r="I4" s="48"/>
      <c r="J4" s="133"/>
      <c r="K4" s="48"/>
      <c r="L4" s="133"/>
      <c r="M4" s="160"/>
      <c r="N4" s="171"/>
      <c r="O4" s="160"/>
      <c r="P4" s="171"/>
      <c r="Q4" s="134"/>
      <c r="R4" s="133"/>
      <c r="S4" s="49"/>
      <c r="T4" s="133"/>
      <c r="U4" s="135"/>
      <c r="V4" s="133"/>
      <c r="W4" s="134"/>
      <c r="X4" s="133"/>
    </row>
    <row r="5" spans="1:33" ht="12" customHeight="1">
      <c r="A5" s="50">
        <v>2</v>
      </c>
      <c r="B5" s="50">
        <v>2</v>
      </c>
      <c r="C5" s="50" t="s">
        <v>372</v>
      </c>
      <c r="D5" s="50" t="s">
        <v>373</v>
      </c>
      <c r="E5" s="126" t="s">
        <v>70</v>
      </c>
      <c r="F5" s="43">
        <f>G5+H5</f>
        <v>88</v>
      </c>
      <c r="G5" s="127">
        <f>J5+L5+N5+P5+T5+X5+V5+R5</f>
        <v>0</v>
      </c>
      <c r="H5" s="132">
        <v>88</v>
      </c>
      <c r="I5" s="49"/>
      <c r="J5" s="133"/>
      <c r="K5" s="48"/>
      <c r="L5" s="133"/>
      <c r="M5" s="49"/>
      <c r="N5" s="133"/>
      <c r="O5" s="134"/>
      <c r="P5" s="133"/>
      <c r="Q5" s="134"/>
      <c r="R5" s="133"/>
      <c r="S5" s="134"/>
      <c r="T5" s="133"/>
      <c r="U5" s="135"/>
      <c r="V5" s="133"/>
      <c r="W5" s="134"/>
      <c r="X5" s="133"/>
    </row>
    <row r="6" spans="1:33" ht="12" customHeight="1">
      <c r="A6" s="50">
        <v>3</v>
      </c>
      <c r="B6" s="50">
        <v>34</v>
      </c>
      <c r="C6" s="50" t="s">
        <v>437</v>
      </c>
      <c r="D6" s="96"/>
      <c r="E6" s="53" t="s">
        <v>98</v>
      </c>
      <c r="F6" s="43">
        <f>G6+H6</f>
        <v>80</v>
      </c>
      <c r="G6" s="127">
        <f>J6+L6+N6+P6+T6+X6+V6+R6</f>
        <v>80</v>
      </c>
      <c r="H6" s="132">
        <v>0</v>
      </c>
      <c r="I6" s="61">
        <v>1</v>
      </c>
      <c r="J6" s="133">
        <v>80</v>
      </c>
      <c r="K6" s="170"/>
      <c r="L6" s="171"/>
      <c r="M6" s="134"/>
      <c r="N6" s="133"/>
      <c r="O6" s="134"/>
      <c r="P6" s="133"/>
      <c r="Q6" s="134"/>
      <c r="R6" s="133"/>
      <c r="S6" s="134"/>
      <c r="T6" s="133"/>
      <c r="U6" s="135"/>
      <c r="V6" s="133"/>
      <c r="W6" s="134"/>
      <c r="X6" s="133"/>
    </row>
    <row r="7" spans="1:33" ht="12" customHeight="1">
      <c r="A7" s="50">
        <v>4</v>
      </c>
      <c r="B7" s="50">
        <v>3</v>
      </c>
      <c r="C7" s="40" t="s">
        <v>408</v>
      </c>
      <c r="D7" s="40" t="s">
        <v>415</v>
      </c>
      <c r="E7" s="126" t="s">
        <v>98</v>
      </c>
      <c r="F7" s="43">
        <f>G7+H7</f>
        <v>58</v>
      </c>
      <c r="G7" s="127">
        <f>J7+L7+N7+P7+T7+X7+V7+R7</f>
        <v>0</v>
      </c>
      <c r="H7" s="132">
        <v>58</v>
      </c>
      <c r="I7" s="49"/>
      <c r="J7" s="133"/>
      <c r="K7" s="49"/>
      <c r="L7" s="133"/>
      <c r="M7" s="134"/>
      <c r="N7" s="133"/>
      <c r="O7" s="49"/>
      <c r="P7" s="133"/>
      <c r="Q7" s="134"/>
      <c r="R7" s="133"/>
      <c r="S7" s="134"/>
      <c r="T7" s="133"/>
      <c r="U7" s="135"/>
      <c r="V7" s="133"/>
      <c r="W7" s="134"/>
      <c r="X7" s="133"/>
    </row>
    <row r="8" spans="1:33" ht="12" customHeight="1">
      <c r="A8" s="50">
        <v>5</v>
      </c>
      <c r="B8" s="50">
        <v>31</v>
      </c>
      <c r="C8" s="50" t="s">
        <v>445</v>
      </c>
      <c r="D8" s="50"/>
      <c r="E8" s="53" t="s">
        <v>98</v>
      </c>
      <c r="F8" s="43">
        <f>G8+H8</f>
        <v>51</v>
      </c>
      <c r="G8" s="127">
        <f>J8+L8+N8+P8+T8+X8+V8+R8</f>
        <v>51</v>
      </c>
      <c r="H8" s="132">
        <v>0</v>
      </c>
      <c r="I8" s="64">
        <v>2</v>
      </c>
      <c r="J8" s="133">
        <v>51</v>
      </c>
      <c r="K8" s="134"/>
      <c r="L8" s="133"/>
      <c r="M8" s="134"/>
      <c r="N8" s="133"/>
      <c r="O8" s="134"/>
      <c r="P8" s="133"/>
      <c r="Q8" s="134"/>
      <c r="R8" s="133"/>
      <c r="S8" s="134"/>
      <c r="T8" s="133"/>
      <c r="U8" s="135"/>
      <c r="V8" s="133"/>
      <c r="W8" s="134"/>
      <c r="X8" s="133"/>
    </row>
    <row r="9" spans="1:33" ht="12" customHeight="1">
      <c r="A9" s="50">
        <v>6</v>
      </c>
      <c r="B9" s="50">
        <v>4</v>
      </c>
      <c r="C9" s="50" t="s">
        <v>423</v>
      </c>
      <c r="D9" s="259" t="s">
        <v>422</v>
      </c>
      <c r="E9" s="53" t="s">
        <v>98</v>
      </c>
      <c r="F9" s="43">
        <f>G9+H9</f>
        <v>42</v>
      </c>
      <c r="G9" s="127">
        <f>J9+L9+N9+P9+T9+X9+V9+R9</f>
        <v>0</v>
      </c>
      <c r="H9" s="132">
        <v>42</v>
      </c>
      <c r="I9" s="49"/>
      <c r="J9" s="133"/>
      <c r="K9" s="49"/>
      <c r="L9" s="133"/>
      <c r="M9" s="49"/>
      <c r="N9" s="133"/>
      <c r="O9" s="49"/>
      <c r="P9" s="133"/>
      <c r="Q9" s="134"/>
      <c r="R9" s="133"/>
      <c r="S9" s="134"/>
      <c r="T9" s="133"/>
      <c r="U9" s="135"/>
      <c r="V9" s="133"/>
      <c r="W9" s="134"/>
      <c r="X9" s="133"/>
    </row>
    <row r="10" spans="1:33" ht="12" customHeight="1">
      <c r="A10" s="50">
        <v>7</v>
      </c>
      <c r="B10" s="50">
        <v>5</v>
      </c>
      <c r="C10" s="50" t="s">
        <v>407</v>
      </c>
      <c r="D10" s="50" t="s">
        <v>414</v>
      </c>
      <c r="E10" s="53" t="s">
        <v>98</v>
      </c>
      <c r="F10" s="43">
        <f>G10+H10</f>
        <v>32</v>
      </c>
      <c r="G10" s="127">
        <f>J10+L10+N10+P10+T10+X10+V10+R10</f>
        <v>0</v>
      </c>
      <c r="H10" s="132">
        <v>32</v>
      </c>
      <c r="I10" s="49"/>
      <c r="J10" s="133"/>
      <c r="K10" s="49"/>
      <c r="L10" s="133"/>
      <c r="M10" s="134"/>
      <c r="N10" s="133"/>
      <c r="O10" s="134"/>
      <c r="P10" s="133"/>
      <c r="Q10" s="134"/>
      <c r="R10" s="133"/>
      <c r="S10" s="134"/>
      <c r="T10" s="133"/>
      <c r="U10" s="135"/>
      <c r="V10" s="133"/>
      <c r="W10" s="134"/>
      <c r="X10" s="133"/>
    </row>
    <row r="11" spans="1:33" ht="12" customHeight="1">
      <c r="A11" s="50">
        <v>8</v>
      </c>
      <c r="B11" s="50">
        <v>6</v>
      </c>
      <c r="C11" s="177" t="s">
        <v>419</v>
      </c>
      <c r="D11" s="177" t="s">
        <v>420</v>
      </c>
      <c r="E11" s="53" t="s">
        <v>98</v>
      </c>
      <c r="F11" s="43">
        <f>G11+H11</f>
        <v>32</v>
      </c>
      <c r="G11" s="127">
        <f>J11+L11+N11+P11+T11+X11+V11+R11</f>
        <v>0</v>
      </c>
      <c r="H11" s="132">
        <v>32</v>
      </c>
      <c r="I11" s="49"/>
      <c r="J11" s="133"/>
      <c r="K11" s="134"/>
      <c r="L11" s="133"/>
      <c r="M11" s="134"/>
      <c r="N11" s="133"/>
      <c r="O11" s="134"/>
      <c r="P11" s="133"/>
      <c r="Q11" s="134"/>
      <c r="R11" s="133"/>
      <c r="S11" s="134"/>
      <c r="T11" s="133"/>
      <c r="U11" s="135"/>
      <c r="V11" s="133"/>
      <c r="W11" s="134"/>
      <c r="X11" s="133"/>
    </row>
    <row r="12" spans="1:33" ht="12" customHeight="1">
      <c r="A12" s="50">
        <v>9</v>
      </c>
      <c r="B12" s="50">
        <v>33</v>
      </c>
      <c r="C12" s="140" t="s">
        <v>436</v>
      </c>
      <c r="D12" s="140"/>
      <c r="E12" s="136" t="s">
        <v>98</v>
      </c>
      <c r="F12" s="43">
        <f>G12+H12</f>
        <v>32</v>
      </c>
      <c r="G12" s="127">
        <f>J12+L12+N12+P12+T12+X12+V12+R12</f>
        <v>32</v>
      </c>
      <c r="H12" s="132">
        <v>0</v>
      </c>
      <c r="I12" s="67">
        <v>3</v>
      </c>
      <c r="J12" s="133">
        <v>32</v>
      </c>
      <c r="K12" s="134"/>
      <c r="L12" s="133"/>
      <c r="M12" s="134"/>
      <c r="N12" s="133"/>
      <c r="O12" s="134"/>
      <c r="P12" s="133"/>
      <c r="Q12" s="134"/>
      <c r="R12" s="133"/>
      <c r="S12" s="134"/>
      <c r="T12" s="133"/>
      <c r="U12" s="137"/>
      <c r="V12" s="138"/>
      <c r="W12" s="139"/>
      <c r="X12" s="138"/>
    </row>
    <row r="13" spans="1:33" ht="12" customHeight="1">
      <c r="A13" s="50">
        <v>10</v>
      </c>
      <c r="B13" s="50">
        <v>7</v>
      </c>
      <c r="C13" s="140" t="s">
        <v>366</v>
      </c>
      <c r="D13" s="259" t="s">
        <v>367</v>
      </c>
      <c r="E13" s="136" t="s">
        <v>64</v>
      </c>
      <c r="F13" s="43">
        <f>G13+H13</f>
        <v>0</v>
      </c>
      <c r="G13" s="127">
        <f>J13+L13+N13+P13+T13+X13+V13+R13</f>
        <v>0</v>
      </c>
      <c r="H13" s="132">
        <v>0</v>
      </c>
      <c r="I13" s="49"/>
      <c r="J13" s="133"/>
      <c r="K13" s="134"/>
      <c r="L13" s="133"/>
      <c r="M13" s="134"/>
      <c r="N13" s="133"/>
      <c r="O13" s="134"/>
      <c r="P13" s="133"/>
      <c r="Q13" s="134"/>
      <c r="R13" s="133"/>
      <c r="S13" s="134"/>
      <c r="T13" s="133"/>
      <c r="U13" s="137"/>
      <c r="V13" s="138"/>
      <c r="W13" s="139"/>
      <c r="X13" s="138"/>
    </row>
    <row r="14" spans="1:33" ht="12" customHeight="1">
      <c r="A14" s="50">
        <v>11</v>
      </c>
      <c r="B14" s="50">
        <v>8</v>
      </c>
      <c r="C14" s="40" t="s">
        <v>401</v>
      </c>
      <c r="D14" s="40" t="s">
        <v>403</v>
      </c>
      <c r="E14" s="53" t="s">
        <v>98</v>
      </c>
      <c r="F14" s="43">
        <f>G14+H14</f>
        <v>0</v>
      </c>
      <c r="G14" s="127">
        <f>J14+L14+N14+P14+T14+X14+V14+R14</f>
        <v>0</v>
      </c>
      <c r="H14" s="132">
        <v>0</v>
      </c>
      <c r="I14" s="45"/>
      <c r="J14" s="133"/>
      <c r="K14" s="184"/>
      <c r="L14" s="163"/>
      <c r="M14" s="134"/>
      <c r="N14" s="133"/>
      <c r="O14" s="134"/>
      <c r="P14" s="133"/>
      <c r="Q14" s="134"/>
      <c r="R14" s="133"/>
      <c r="S14" s="134"/>
      <c r="T14" s="133"/>
      <c r="U14" s="135"/>
      <c r="V14" s="133"/>
      <c r="W14" s="134"/>
      <c r="X14" s="133"/>
    </row>
    <row r="15" spans="1:33" ht="12" customHeight="1">
      <c r="A15" s="50">
        <v>12</v>
      </c>
      <c r="B15" s="50">
        <v>9</v>
      </c>
      <c r="C15" s="122" t="s">
        <v>400</v>
      </c>
      <c r="D15" s="122" t="s">
        <v>402</v>
      </c>
      <c r="E15" s="136" t="s">
        <v>98</v>
      </c>
      <c r="F15" s="43">
        <f>G15+H15</f>
        <v>0</v>
      </c>
      <c r="G15" s="127">
        <f>J15+L15+N15+P15+T15+X15+V15+R15</f>
        <v>0</v>
      </c>
      <c r="H15" s="132">
        <v>0</v>
      </c>
      <c r="I15" s="45"/>
      <c r="J15" s="133"/>
      <c r="K15" s="184"/>
      <c r="L15" s="163"/>
      <c r="M15" s="134"/>
      <c r="N15" s="133"/>
      <c r="O15" s="134"/>
      <c r="P15" s="133"/>
      <c r="Q15" s="134"/>
      <c r="R15" s="133"/>
      <c r="S15" s="134"/>
      <c r="T15" s="133"/>
      <c r="U15" s="137"/>
      <c r="V15" s="138"/>
      <c r="W15" s="139"/>
      <c r="X15" s="138"/>
    </row>
    <row r="16" spans="1:33" ht="12" customHeight="1">
      <c r="A16" s="50">
        <v>13</v>
      </c>
      <c r="B16" s="50">
        <v>10</v>
      </c>
      <c r="C16" s="50" t="s">
        <v>228</v>
      </c>
      <c r="D16" s="50" t="s">
        <v>229</v>
      </c>
      <c r="E16" s="53" t="s">
        <v>98</v>
      </c>
      <c r="F16" s="43">
        <f>G16+H16</f>
        <v>0</v>
      </c>
      <c r="G16" s="127">
        <f>J16+L16+N16+P16+T16+X16+V16+R16</f>
        <v>0</v>
      </c>
      <c r="H16" s="132">
        <v>0</v>
      </c>
      <c r="I16" s="47"/>
      <c r="J16" s="133"/>
      <c r="K16" s="49"/>
      <c r="L16" s="133"/>
      <c r="M16" s="48"/>
      <c r="N16" s="133"/>
      <c r="O16" s="49"/>
      <c r="P16" s="133"/>
      <c r="Q16" s="48"/>
      <c r="R16" s="133"/>
      <c r="S16" s="134"/>
      <c r="T16" s="133"/>
      <c r="U16" s="137"/>
      <c r="V16" s="138"/>
      <c r="W16" s="139"/>
      <c r="X16" s="138"/>
    </row>
    <row r="17" spans="1:33" ht="12" customHeight="1">
      <c r="A17" s="50">
        <v>14</v>
      </c>
      <c r="B17" s="50">
        <v>11</v>
      </c>
      <c r="C17" s="40" t="s">
        <v>218</v>
      </c>
      <c r="D17" s="50" t="s">
        <v>219</v>
      </c>
      <c r="E17" s="53" t="s">
        <v>98</v>
      </c>
      <c r="F17" s="43">
        <f>G17+H17</f>
        <v>0</v>
      </c>
      <c r="G17" s="127">
        <f>J17+L17+N17+P17+T17+X17+V17+R17</f>
        <v>0</v>
      </c>
      <c r="H17" s="132">
        <v>0</v>
      </c>
      <c r="I17" s="45"/>
      <c r="J17" s="133"/>
      <c r="K17" s="45"/>
      <c r="L17" s="133"/>
      <c r="M17" s="134"/>
      <c r="N17" s="133"/>
      <c r="O17" s="49"/>
      <c r="P17" s="133"/>
      <c r="Q17" s="49"/>
      <c r="R17" s="133"/>
      <c r="S17" s="48"/>
      <c r="T17" s="133"/>
      <c r="U17" s="137"/>
      <c r="V17" s="138"/>
      <c r="W17" s="139"/>
      <c r="X17" s="138"/>
      <c r="Z17" s="5"/>
      <c r="AA17" s="5"/>
      <c r="AB17" s="5"/>
      <c r="AC17" s="5"/>
      <c r="AD17" s="5"/>
      <c r="AE17" s="5"/>
      <c r="AF17" s="5"/>
      <c r="AG17" s="5"/>
    </row>
    <row r="18" spans="1:33" ht="12" customHeight="1">
      <c r="A18" s="50">
        <v>15</v>
      </c>
      <c r="B18" s="50">
        <v>12</v>
      </c>
      <c r="C18" s="50" t="s">
        <v>216</v>
      </c>
      <c r="D18" s="50" t="s">
        <v>217</v>
      </c>
      <c r="E18" s="53" t="s">
        <v>98</v>
      </c>
      <c r="F18" s="43">
        <f>G18+H18</f>
        <v>0</v>
      </c>
      <c r="G18" s="127">
        <f>J18+L18+N18+P18+T18+X18+V18+R18</f>
        <v>0</v>
      </c>
      <c r="H18" s="132">
        <v>0</v>
      </c>
      <c r="I18" s="49"/>
      <c r="J18" s="133"/>
      <c r="K18" s="49"/>
      <c r="L18" s="133"/>
      <c r="M18" s="49"/>
      <c r="N18" s="133"/>
      <c r="O18" s="48"/>
      <c r="P18" s="133"/>
      <c r="Q18" s="49"/>
      <c r="R18" s="133"/>
      <c r="S18" s="134"/>
      <c r="T18" s="133"/>
      <c r="U18" s="137"/>
      <c r="V18" s="138"/>
      <c r="W18" s="139"/>
      <c r="X18" s="138"/>
    </row>
    <row r="19" spans="1:33" ht="12" customHeight="1">
      <c r="A19" s="50">
        <v>16</v>
      </c>
      <c r="B19" s="50">
        <v>13</v>
      </c>
      <c r="C19" s="40" t="s">
        <v>306</v>
      </c>
      <c r="D19" s="40" t="s">
        <v>307</v>
      </c>
      <c r="E19" s="126" t="s">
        <v>70</v>
      </c>
      <c r="F19" s="43">
        <f>G19+H19</f>
        <v>0</v>
      </c>
      <c r="G19" s="127">
        <f>J19+L19+N19+P19+T19+X19+V19+R19</f>
        <v>0</v>
      </c>
      <c r="H19" s="132">
        <v>0</v>
      </c>
      <c r="I19" s="45"/>
      <c r="J19" s="133"/>
      <c r="K19" s="134"/>
      <c r="L19" s="133"/>
      <c r="M19" s="48"/>
      <c r="N19" s="133"/>
      <c r="O19" s="49"/>
      <c r="P19" s="133"/>
      <c r="Q19" s="134"/>
      <c r="R19" s="133"/>
      <c r="S19" s="134"/>
      <c r="T19" s="133"/>
      <c r="U19" s="137"/>
      <c r="V19" s="138"/>
      <c r="W19" s="139"/>
      <c r="X19" s="138"/>
    </row>
    <row r="20" spans="1:33" ht="12" customHeight="1">
      <c r="A20" s="50">
        <v>17</v>
      </c>
      <c r="B20" s="50">
        <v>14</v>
      </c>
      <c r="C20" s="96" t="s">
        <v>212</v>
      </c>
      <c r="D20" s="187" t="s">
        <v>213</v>
      </c>
      <c r="E20" s="52" t="s">
        <v>64</v>
      </c>
      <c r="F20" s="43">
        <f>G20+H20</f>
        <v>0</v>
      </c>
      <c r="G20" s="127">
        <f>J20+L20+N20+P20+T20+X20+V20+R20</f>
        <v>0</v>
      </c>
      <c r="H20" s="132">
        <v>0</v>
      </c>
      <c r="I20" s="48"/>
      <c r="J20" s="133"/>
      <c r="K20" s="49"/>
      <c r="L20" s="133"/>
      <c r="M20" s="49"/>
      <c r="N20" s="133"/>
      <c r="O20" s="49"/>
      <c r="P20" s="133"/>
      <c r="Q20" s="49"/>
      <c r="R20" s="133"/>
      <c r="S20" s="134"/>
      <c r="T20" s="133"/>
      <c r="U20" s="137"/>
      <c r="V20" s="138"/>
      <c r="W20" s="139"/>
      <c r="X20" s="138"/>
    </row>
    <row r="21" spans="1:33" ht="12" customHeight="1">
      <c r="A21" s="50">
        <v>18</v>
      </c>
      <c r="B21" s="50">
        <v>15</v>
      </c>
      <c r="C21" s="40" t="s">
        <v>350</v>
      </c>
      <c r="D21" s="40" t="s">
        <v>351</v>
      </c>
      <c r="E21" s="136" t="s">
        <v>98</v>
      </c>
      <c r="F21" s="43">
        <f>G21+H21</f>
        <v>0</v>
      </c>
      <c r="G21" s="127">
        <f>J21+L21+N21+P21+T21+X21+V21+R21</f>
        <v>0</v>
      </c>
      <c r="H21" s="132">
        <v>0</v>
      </c>
      <c r="I21" s="134"/>
      <c r="J21" s="133"/>
      <c r="K21" s="134"/>
      <c r="L21" s="133"/>
      <c r="M21" s="134"/>
      <c r="N21" s="133"/>
      <c r="O21" s="48"/>
      <c r="P21" s="133"/>
      <c r="Q21" s="134"/>
      <c r="R21" s="133"/>
      <c r="S21" s="134"/>
      <c r="T21" s="133"/>
      <c r="U21" s="137"/>
      <c r="V21" s="138"/>
      <c r="W21" s="139"/>
      <c r="X21" s="138"/>
    </row>
    <row r="22" spans="1:33" ht="12" customHeight="1">
      <c r="A22" s="50">
        <v>19</v>
      </c>
      <c r="B22" s="50">
        <v>16</v>
      </c>
      <c r="C22" s="50" t="s">
        <v>352</v>
      </c>
      <c r="D22" s="50" t="s">
        <v>353</v>
      </c>
      <c r="E22" s="176" t="s">
        <v>73</v>
      </c>
      <c r="F22" s="43">
        <f>G22+H22</f>
        <v>0</v>
      </c>
      <c r="G22" s="127">
        <f>J22+L22+N22+P22+T22+X22+V22+R22</f>
        <v>0</v>
      </c>
      <c r="H22" s="132">
        <v>0</v>
      </c>
      <c r="I22" s="134"/>
      <c r="J22" s="133"/>
      <c r="K22" s="45"/>
      <c r="L22" s="133"/>
      <c r="M22" s="45"/>
      <c r="N22" s="133"/>
      <c r="O22" s="49"/>
      <c r="P22" s="133"/>
      <c r="Q22" s="49"/>
      <c r="R22" s="133"/>
      <c r="S22" s="134"/>
      <c r="T22" s="133"/>
      <c r="U22" s="137"/>
      <c r="V22" s="138"/>
      <c r="W22" s="139"/>
      <c r="X22" s="138"/>
    </row>
    <row r="23" spans="1:33" ht="12" customHeight="1">
      <c r="A23" s="50">
        <v>20</v>
      </c>
      <c r="B23" s="50">
        <v>17</v>
      </c>
      <c r="C23" s="40" t="s">
        <v>343</v>
      </c>
      <c r="D23" s="40" t="s">
        <v>344</v>
      </c>
      <c r="E23" s="143" t="s">
        <v>98</v>
      </c>
      <c r="F23" s="43">
        <f>G23+H23</f>
        <v>0</v>
      </c>
      <c r="G23" s="127">
        <f>J23+L23+N23+P23+T23+X23+V23+R23</f>
        <v>0</v>
      </c>
      <c r="H23" s="132">
        <v>0</v>
      </c>
      <c r="I23" s="134"/>
      <c r="J23" s="133"/>
      <c r="K23" s="134"/>
      <c r="L23" s="133"/>
      <c r="M23" s="49"/>
      <c r="N23" s="133"/>
      <c r="O23" s="134"/>
      <c r="P23" s="133"/>
      <c r="Q23" s="134"/>
      <c r="R23" s="133"/>
      <c r="S23" s="134"/>
      <c r="T23" s="133"/>
      <c r="U23" s="137"/>
      <c r="V23" s="138"/>
      <c r="W23" s="139"/>
      <c r="X23" s="138"/>
    </row>
    <row r="24" spans="1:33" ht="12" customHeight="1">
      <c r="A24" s="50">
        <v>21</v>
      </c>
      <c r="B24" s="50">
        <v>18</v>
      </c>
      <c r="C24" s="40" t="s">
        <v>354</v>
      </c>
      <c r="D24" s="40" t="s">
        <v>355</v>
      </c>
      <c r="E24" s="53" t="s">
        <v>98</v>
      </c>
      <c r="F24" s="43">
        <f>G24+H24</f>
        <v>0</v>
      </c>
      <c r="G24" s="127">
        <f>J24+L24+N24+P24+T24+X24+V24+R24</f>
        <v>0</v>
      </c>
      <c r="H24" s="132">
        <v>0</v>
      </c>
      <c r="I24" s="134"/>
      <c r="J24" s="133"/>
      <c r="K24" s="47"/>
      <c r="L24" s="133"/>
      <c r="M24" s="134"/>
      <c r="N24" s="133"/>
      <c r="O24" s="134"/>
      <c r="P24" s="133"/>
      <c r="Q24" s="49"/>
      <c r="R24" s="133"/>
      <c r="S24" s="134"/>
      <c r="T24" s="133"/>
      <c r="U24" s="137"/>
      <c r="V24" s="138"/>
      <c r="W24" s="139"/>
      <c r="X24" s="138"/>
    </row>
    <row r="25" spans="1:33" ht="12" customHeight="1">
      <c r="A25" s="50">
        <v>22</v>
      </c>
      <c r="B25" s="50">
        <v>19</v>
      </c>
      <c r="C25" s="40" t="s">
        <v>356</v>
      </c>
      <c r="D25" s="40" t="s">
        <v>357</v>
      </c>
      <c r="E25" s="53" t="s">
        <v>98</v>
      </c>
      <c r="F25" s="43">
        <f>G25+H25</f>
        <v>0</v>
      </c>
      <c r="G25" s="127">
        <f>J25+L25+N25+P25+T25+X25+V25+R25</f>
        <v>0</v>
      </c>
      <c r="H25" s="132">
        <v>0</v>
      </c>
      <c r="I25" s="134"/>
      <c r="J25" s="133"/>
      <c r="K25" s="134"/>
      <c r="L25" s="133"/>
      <c r="M25" s="134"/>
      <c r="N25" s="133"/>
      <c r="O25" s="134"/>
      <c r="P25" s="133"/>
      <c r="Q25" s="134"/>
      <c r="R25" s="133"/>
      <c r="S25" s="49"/>
      <c r="T25" s="133"/>
      <c r="U25" s="135"/>
      <c r="V25" s="133"/>
      <c r="W25" s="134"/>
      <c r="X25" s="133"/>
    </row>
    <row r="26" spans="1:33" ht="12" customHeight="1">
      <c r="A26" s="50">
        <v>23</v>
      </c>
      <c r="B26" s="50">
        <v>20</v>
      </c>
      <c r="C26" s="40" t="s">
        <v>226</v>
      </c>
      <c r="D26" s="141" t="s">
        <v>227</v>
      </c>
      <c r="E26" s="53" t="s">
        <v>98</v>
      </c>
      <c r="F26" s="43">
        <f>G26+H26</f>
        <v>0</v>
      </c>
      <c r="G26" s="127">
        <f>J26+L26+N26+P26+T26+X26+V26+R26</f>
        <v>0</v>
      </c>
      <c r="H26" s="132">
        <v>0</v>
      </c>
      <c r="I26" s="134"/>
      <c r="J26" s="133"/>
      <c r="K26" s="170"/>
      <c r="L26" s="171"/>
      <c r="M26" s="134"/>
      <c r="N26" s="133"/>
      <c r="O26" s="134"/>
      <c r="P26" s="133"/>
      <c r="Q26" s="49"/>
      <c r="R26" s="133"/>
      <c r="S26" s="49"/>
      <c r="T26" s="133"/>
      <c r="U26" s="135"/>
      <c r="V26" s="133"/>
      <c r="W26" s="134"/>
      <c r="X26" s="133"/>
    </row>
    <row r="27" spans="1:33" ht="12" customHeight="1">
      <c r="A27" s="50">
        <v>24</v>
      </c>
      <c r="B27" s="50">
        <v>21</v>
      </c>
      <c r="C27" s="40" t="s">
        <v>176</v>
      </c>
      <c r="D27" s="40" t="s">
        <v>177</v>
      </c>
      <c r="E27" s="126" t="s">
        <v>70</v>
      </c>
      <c r="F27" s="43">
        <f>G27+H27</f>
        <v>0</v>
      </c>
      <c r="G27" s="127">
        <f>J27+L27+N27+P27+T27+X27+V27+R27</f>
        <v>0</v>
      </c>
      <c r="H27" s="132">
        <v>0</v>
      </c>
      <c r="I27" s="134"/>
      <c r="J27" s="133"/>
      <c r="K27" s="170"/>
      <c r="L27" s="171"/>
      <c r="M27" s="45"/>
      <c r="N27" s="133"/>
      <c r="O27" s="134"/>
      <c r="P27" s="133"/>
      <c r="Q27" s="134"/>
      <c r="R27" s="133"/>
      <c r="S27" s="134"/>
      <c r="T27" s="133"/>
      <c r="U27" s="135"/>
      <c r="V27" s="133"/>
      <c r="W27" s="134"/>
      <c r="X27" s="133"/>
    </row>
    <row r="28" spans="1:33" ht="12" customHeight="1">
      <c r="A28" s="50">
        <v>25</v>
      </c>
      <c r="B28" s="50">
        <v>22</v>
      </c>
      <c r="C28" s="40" t="s">
        <v>204</v>
      </c>
      <c r="D28" s="40" t="s">
        <v>205</v>
      </c>
      <c r="E28" s="53" t="s">
        <v>73</v>
      </c>
      <c r="F28" s="43">
        <f>G28+H28</f>
        <v>0</v>
      </c>
      <c r="G28" s="127">
        <f>J28+L28+N28+P28+T28+X28+V28+R28</f>
        <v>0</v>
      </c>
      <c r="H28" s="132">
        <v>0</v>
      </c>
      <c r="I28" s="49"/>
      <c r="J28" s="133"/>
      <c r="K28" s="170"/>
      <c r="L28" s="171"/>
      <c r="M28" s="134"/>
      <c r="N28" s="133"/>
      <c r="O28" s="134"/>
      <c r="P28" s="133"/>
      <c r="Q28" s="134"/>
      <c r="R28" s="133"/>
      <c r="S28" s="134"/>
      <c r="T28" s="133"/>
      <c r="U28" s="135"/>
      <c r="V28" s="133"/>
      <c r="W28" s="134"/>
      <c r="X28" s="133"/>
    </row>
    <row r="29" spans="1:33" ht="12" customHeight="1">
      <c r="A29" s="50">
        <v>26</v>
      </c>
      <c r="B29" s="50">
        <v>23</v>
      </c>
      <c r="C29" s="88" t="s">
        <v>210</v>
      </c>
      <c r="D29" s="50" t="s">
        <v>211</v>
      </c>
      <c r="E29" s="52" t="s">
        <v>64</v>
      </c>
      <c r="F29" s="43">
        <f>G29+H29</f>
        <v>0</v>
      </c>
      <c r="G29" s="127">
        <f>J29+L29+N29+P29+T29+X29+V29+R29</f>
        <v>0</v>
      </c>
      <c r="H29" s="132">
        <v>0</v>
      </c>
      <c r="I29" s="45"/>
      <c r="J29" s="133"/>
      <c r="K29" s="161"/>
      <c r="L29" s="171"/>
      <c r="M29" s="134"/>
      <c r="N29" s="133"/>
      <c r="O29" s="134"/>
      <c r="P29" s="133"/>
      <c r="Q29" s="134"/>
      <c r="R29" s="133"/>
      <c r="S29" s="134"/>
      <c r="T29" s="133"/>
      <c r="U29" s="135"/>
      <c r="V29" s="133"/>
      <c r="W29" s="134"/>
      <c r="X29" s="133"/>
    </row>
    <row r="30" spans="1:33" ht="12" customHeight="1">
      <c r="A30" s="50">
        <v>27</v>
      </c>
      <c r="B30" s="50">
        <v>24</v>
      </c>
      <c r="C30" s="40" t="s">
        <v>244</v>
      </c>
      <c r="D30" s="141" t="s">
        <v>358</v>
      </c>
      <c r="E30" s="143" t="s">
        <v>98</v>
      </c>
      <c r="F30" s="43">
        <f>G30+H30</f>
        <v>0</v>
      </c>
      <c r="G30" s="127">
        <f>J30+L30+N30+P30+T30+X30+V30+R30</f>
        <v>0</v>
      </c>
      <c r="H30" s="132">
        <v>0</v>
      </c>
      <c r="I30" s="134"/>
      <c r="J30" s="133"/>
      <c r="K30" s="170"/>
      <c r="L30" s="171"/>
      <c r="M30" s="134"/>
      <c r="N30" s="133"/>
      <c r="O30" s="134"/>
      <c r="P30" s="133"/>
      <c r="Q30" s="49"/>
      <c r="R30" s="133"/>
      <c r="S30" s="134"/>
      <c r="T30" s="133"/>
      <c r="U30" s="135"/>
      <c r="V30" s="133"/>
      <c r="W30" s="134"/>
      <c r="X30" s="133"/>
    </row>
    <row r="31" spans="1:33" ht="12" customHeight="1">
      <c r="A31" s="50">
        <v>28</v>
      </c>
      <c r="B31" s="50">
        <v>25</v>
      </c>
      <c r="C31" s="40" t="s">
        <v>359</v>
      </c>
      <c r="D31" s="40" t="s">
        <v>360</v>
      </c>
      <c r="E31" s="92" t="s">
        <v>168</v>
      </c>
      <c r="F31" s="43">
        <f>G31+H31</f>
        <v>0</v>
      </c>
      <c r="G31" s="127">
        <f>J31+L31+N31+P31+T31+X31+V31+R31</f>
        <v>0</v>
      </c>
      <c r="H31" s="132">
        <v>0</v>
      </c>
      <c r="I31" s="134"/>
      <c r="J31" s="133"/>
      <c r="K31" s="192"/>
      <c r="L31" s="193"/>
      <c r="M31" s="134"/>
      <c r="N31" s="133"/>
      <c r="O31" s="134"/>
      <c r="P31" s="133"/>
      <c r="Q31" s="134"/>
      <c r="R31" s="133"/>
      <c r="S31" s="134"/>
      <c r="T31" s="133"/>
      <c r="U31" s="135"/>
      <c r="V31" s="133"/>
      <c r="W31" s="134"/>
      <c r="X31" s="133"/>
    </row>
    <row r="32" spans="1:33" ht="12" customHeight="1">
      <c r="A32" s="50">
        <v>29</v>
      </c>
      <c r="B32" s="50">
        <v>26</v>
      </c>
      <c r="C32" s="40" t="s">
        <v>361</v>
      </c>
      <c r="D32" s="96" t="s">
        <v>362</v>
      </c>
      <c r="E32" s="53" t="s">
        <v>98</v>
      </c>
      <c r="F32" s="43">
        <f>G32+H32</f>
        <v>0</v>
      </c>
      <c r="G32" s="127">
        <f>J32+L32+N32+P32+T32+X32+V32+R32</f>
        <v>0</v>
      </c>
      <c r="H32" s="132">
        <v>0</v>
      </c>
      <c r="I32" s="134"/>
      <c r="J32" s="133"/>
      <c r="K32" s="49"/>
      <c r="L32" s="133"/>
      <c r="M32" s="134"/>
      <c r="N32" s="133"/>
      <c r="O32" s="134"/>
      <c r="P32" s="133"/>
      <c r="Q32" s="134"/>
      <c r="R32" s="133"/>
      <c r="S32" s="134"/>
      <c r="T32" s="133"/>
      <c r="U32" s="135"/>
      <c r="V32" s="133"/>
      <c r="W32" s="134"/>
      <c r="X32" s="133"/>
    </row>
    <row r="33" spans="1:24" ht="12" customHeight="1">
      <c r="A33" s="50">
        <v>30</v>
      </c>
      <c r="B33" s="50">
        <v>27</v>
      </c>
      <c r="C33" s="40" t="s">
        <v>230</v>
      </c>
      <c r="D33" s="40" t="s">
        <v>231</v>
      </c>
      <c r="E33" s="188" t="s">
        <v>77</v>
      </c>
      <c r="F33" s="43">
        <f>G33+H33</f>
        <v>0</v>
      </c>
      <c r="G33" s="127">
        <f>J33+L33+N33+P33+T33+X33+V33+R33</f>
        <v>0</v>
      </c>
      <c r="H33" s="132">
        <v>0</v>
      </c>
      <c r="I33" s="134"/>
      <c r="J33" s="133"/>
      <c r="K33" s="170"/>
      <c r="L33" s="171"/>
      <c r="M33" s="134"/>
      <c r="N33" s="133"/>
      <c r="O33" s="134"/>
      <c r="P33" s="133"/>
      <c r="Q33" s="134"/>
      <c r="R33" s="133"/>
      <c r="S33" s="134"/>
      <c r="T33" s="133"/>
      <c r="U33" s="135"/>
      <c r="V33" s="133"/>
      <c r="W33" s="134"/>
      <c r="X33" s="133"/>
    </row>
    <row r="34" spans="1:24" ht="12" customHeight="1">
      <c r="A34" s="50">
        <v>31</v>
      </c>
      <c r="B34" s="50">
        <v>28</v>
      </c>
      <c r="C34" s="40" t="s">
        <v>262</v>
      </c>
      <c r="D34" s="260" t="s">
        <v>263</v>
      </c>
      <c r="E34" s="90" t="s">
        <v>77</v>
      </c>
      <c r="F34" s="43">
        <f>G34+H34</f>
        <v>0</v>
      </c>
      <c r="G34" s="127">
        <f>J34+L34+N34+P34+T34+X34+V34+R34</f>
        <v>0</v>
      </c>
      <c r="H34" s="132">
        <v>0</v>
      </c>
      <c r="I34" s="134"/>
      <c r="J34" s="133"/>
      <c r="K34" s="170"/>
      <c r="L34" s="171"/>
      <c r="M34" s="134"/>
      <c r="N34" s="133"/>
      <c r="O34" s="134"/>
      <c r="P34" s="133"/>
      <c r="Q34" s="134"/>
      <c r="R34" s="133"/>
      <c r="S34" s="134"/>
      <c r="T34" s="133"/>
      <c r="U34" s="135"/>
      <c r="V34" s="133"/>
      <c r="W34" s="134"/>
      <c r="X34" s="133"/>
    </row>
    <row r="35" spans="1:24" ht="12" customHeight="1">
      <c r="A35" s="50">
        <v>32</v>
      </c>
      <c r="B35" s="50">
        <v>29</v>
      </c>
      <c r="C35" s="40" t="s">
        <v>308</v>
      </c>
      <c r="D35" s="40" t="s">
        <v>309</v>
      </c>
      <c r="E35" s="126" t="s">
        <v>70</v>
      </c>
      <c r="F35" s="43">
        <f>G35+H35</f>
        <v>0</v>
      </c>
      <c r="G35" s="127">
        <f>J35+L35+N35+P35+T35+X35+V35+R35</f>
        <v>0</v>
      </c>
      <c r="H35" s="132">
        <v>0</v>
      </c>
      <c r="I35" s="134"/>
      <c r="J35" s="133"/>
      <c r="K35" s="170"/>
      <c r="L35" s="171"/>
      <c r="M35" s="134"/>
      <c r="N35" s="133"/>
      <c r="O35" s="134"/>
      <c r="P35" s="133"/>
      <c r="Q35" s="134"/>
      <c r="R35" s="133"/>
      <c r="S35" s="134"/>
      <c r="T35" s="133"/>
      <c r="U35" s="135"/>
      <c r="V35" s="133"/>
      <c r="W35" s="134"/>
      <c r="X35" s="133"/>
    </row>
    <row r="36" spans="1:24" ht="12" customHeight="1">
      <c r="A36" s="50">
        <v>33</v>
      </c>
      <c r="B36" s="50">
        <v>30</v>
      </c>
      <c r="C36" s="40" t="s">
        <v>312</v>
      </c>
      <c r="D36" s="40" t="s">
        <v>313</v>
      </c>
      <c r="E36" s="98" t="s">
        <v>95</v>
      </c>
      <c r="F36" s="43">
        <f>G36+H36</f>
        <v>0</v>
      </c>
      <c r="G36" s="127">
        <f>J36+L36+N36+P36+T36+X36+V36+R36</f>
        <v>0</v>
      </c>
      <c r="H36" s="132">
        <v>0</v>
      </c>
      <c r="I36" s="134"/>
      <c r="J36" s="133"/>
      <c r="K36" s="170"/>
      <c r="L36" s="171"/>
      <c r="M36" s="134"/>
      <c r="N36" s="133"/>
      <c r="O36" s="134"/>
      <c r="P36" s="133"/>
      <c r="Q36" s="134"/>
      <c r="R36" s="133"/>
      <c r="S36" s="134"/>
      <c r="T36" s="133"/>
      <c r="U36" s="135"/>
      <c r="V36" s="133"/>
      <c r="W36" s="134"/>
      <c r="X36" s="133"/>
    </row>
    <row r="37" spans="1:24" ht="12" customHeight="1">
      <c r="A37" s="50">
        <v>34</v>
      </c>
      <c r="B37" s="50">
        <v>35</v>
      </c>
      <c r="C37" s="50" t="s">
        <v>424</v>
      </c>
      <c r="D37" s="185" t="s">
        <v>425</v>
      </c>
      <c r="E37" s="53" t="s">
        <v>98</v>
      </c>
      <c r="F37" s="43">
        <f>G37+H37</f>
        <v>0</v>
      </c>
      <c r="G37" s="127">
        <f>J37+L37+N37+P37+T37+X37+V37+R37</f>
        <v>0</v>
      </c>
      <c r="H37" s="132">
        <v>0</v>
      </c>
      <c r="I37" s="134"/>
      <c r="J37" s="133"/>
      <c r="K37" s="170"/>
      <c r="L37" s="171"/>
      <c r="M37" s="134"/>
      <c r="N37" s="133"/>
      <c r="O37" s="134"/>
      <c r="P37" s="133"/>
      <c r="Q37" s="134"/>
      <c r="R37" s="133"/>
      <c r="S37" s="134"/>
      <c r="T37" s="133"/>
      <c r="U37" s="135"/>
      <c r="V37" s="133"/>
      <c r="W37" s="134"/>
      <c r="X37" s="133"/>
    </row>
    <row r="38" spans="1:24" ht="12" customHeight="1">
      <c r="D38" s="5"/>
      <c r="I38" s="19">
        <f>COUNTA(I4:I15)</f>
        <v>3</v>
      </c>
      <c r="K38" s="19">
        <f>COUNTA(K4:K15)</f>
        <v>0</v>
      </c>
      <c r="M38" s="19">
        <f>COUNTA(M4:M15)</f>
        <v>0</v>
      </c>
      <c r="O38" s="19">
        <f>COUNTA(O4:O15)</f>
        <v>0</v>
      </c>
      <c r="Q38" s="19">
        <f>COUNTA(Q4:Q15)</f>
        <v>0</v>
      </c>
      <c r="S38" s="19">
        <f>COUNTA(S4:S37)</f>
        <v>0</v>
      </c>
      <c r="U38" s="19">
        <f>COUNTA(U4:U15)</f>
        <v>0</v>
      </c>
      <c r="W38" s="19">
        <f>COUNTA(W4:W15)</f>
        <v>0</v>
      </c>
    </row>
    <row r="39" spans="1:24" ht="12" customHeight="1">
      <c r="B39" s="57" t="s">
        <v>314</v>
      </c>
      <c r="C39" s="58"/>
      <c r="D39" s="58"/>
      <c r="E39" s="59">
        <f>SUM(H38:W38)/E40</f>
        <v>3</v>
      </c>
      <c r="F39" s="166"/>
    </row>
    <row r="40" spans="1:24" ht="12" customHeight="1">
      <c r="B40" s="57" t="s">
        <v>103</v>
      </c>
      <c r="C40" s="58"/>
      <c r="D40" s="58"/>
      <c r="E40" s="60">
        <f>COUNTIF(H38:AI38,"&gt;0")</f>
        <v>1</v>
      </c>
      <c r="F40" s="167"/>
      <c r="G40" s="33"/>
      <c r="H40" s="33"/>
      <c r="I40" s="33"/>
      <c r="J40" s="33"/>
      <c r="K40" s="34"/>
      <c r="L40" s="5"/>
    </row>
    <row r="41" spans="1:24" ht="12" customHeight="1">
      <c r="D41" s="5"/>
    </row>
    <row r="42" spans="1:24" ht="12" customHeight="1">
      <c r="D42" s="5"/>
    </row>
    <row r="43" spans="1:24" ht="12" customHeight="1">
      <c r="D43" s="5"/>
      <c r="I43" s="6"/>
      <c r="K43" s="6"/>
    </row>
    <row r="44" spans="1:24" ht="12" customHeight="1">
      <c r="A44" s="33" t="s">
        <v>104</v>
      </c>
      <c r="D44" s="5"/>
      <c r="I44" s="6"/>
      <c r="K44" s="6"/>
    </row>
    <row r="45" spans="1:24" ht="12" customHeight="1">
      <c r="D45" s="5"/>
      <c r="I45" s="6"/>
      <c r="K45" s="6"/>
    </row>
    <row r="46" spans="1:24" ht="12" customHeight="1">
      <c r="D46" s="5"/>
      <c r="I46" s="6"/>
      <c r="K46" s="6"/>
    </row>
    <row r="47" spans="1:24" ht="12" customHeight="1">
      <c r="D47" s="5"/>
      <c r="I47" s="6"/>
      <c r="K47" s="61" t="s">
        <v>40</v>
      </c>
      <c r="L47" s="61" t="s">
        <v>10</v>
      </c>
      <c r="M47" s="63" t="s">
        <v>11</v>
      </c>
    </row>
    <row r="48" spans="1:24" ht="12" customHeight="1">
      <c r="D48" s="5"/>
      <c r="I48" s="6"/>
      <c r="K48" s="64" t="s">
        <v>42</v>
      </c>
      <c r="L48" s="64" t="s">
        <v>16</v>
      </c>
      <c r="M48" s="66" t="s">
        <v>17</v>
      </c>
    </row>
    <row r="49" spans="1:13" ht="12" customHeight="1">
      <c r="D49" s="5"/>
      <c r="I49" s="6"/>
      <c r="K49" s="67" t="s">
        <v>44</v>
      </c>
      <c r="L49" s="67" t="s">
        <v>20</v>
      </c>
      <c r="M49" s="69" t="s">
        <v>21</v>
      </c>
    </row>
    <row r="50" spans="1:13" ht="12" customHeight="1">
      <c r="D50" s="5"/>
      <c r="I50" s="6"/>
      <c r="K50" s="70" t="s">
        <v>45</v>
      </c>
      <c r="L50" s="70" t="s">
        <v>23</v>
      </c>
      <c r="M50" s="72" t="s">
        <v>24</v>
      </c>
    </row>
    <row r="51" spans="1:13" ht="12" customHeight="1">
      <c r="D51" s="5"/>
      <c r="I51" s="6"/>
      <c r="K51" s="73" t="s">
        <v>49</v>
      </c>
      <c r="L51" s="73" t="s">
        <v>26</v>
      </c>
      <c r="M51" s="75" t="s">
        <v>27</v>
      </c>
    </row>
    <row r="52" spans="1:13" ht="12" customHeight="1">
      <c r="D52" s="5"/>
      <c r="I52" s="6"/>
      <c r="L52" s="76" t="s">
        <v>29</v>
      </c>
      <c r="M52" s="108" t="s">
        <v>30</v>
      </c>
    </row>
    <row r="53" spans="1:13" ht="12" customHeight="1">
      <c r="D53" s="5"/>
      <c r="I53" s="6"/>
      <c r="L53" s="78" t="s">
        <v>32</v>
      </c>
      <c r="M53" s="109" t="s">
        <v>33</v>
      </c>
    </row>
    <row r="54" spans="1:13" ht="12" customHeight="1">
      <c r="D54" s="5"/>
      <c r="I54" s="6"/>
      <c r="K54" s="6"/>
    </row>
    <row r="55" spans="1:13" ht="12" customHeight="1">
      <c r="D55" s="5"/>
      <c r="I55" s="6"/>
      <c r="K55" s="6"/>
    </row>
    <row r="56" spans="1:13" ht="12" customHeight="1">
      <c r="D56" s="5"/>
      <c r="I56" s="6"/>
      <c r="K56" s="6"/>
    </row>
    <row r="57" spans="1:13" ht="12.75" customHeight="1">
      <c r="A57" s="252" t="s">
        <v>398</v>
      </c>
      <c r="B57" s="241"/>
      <c r="C57" s="241"/>
      <c r="D57" s="241"/>
      <c r="E57" s="241"/>
      <c r="F57" s="241"/>
      <c r="G57" s="241"/>
      <c r="H57" s="242"/>
      <c r="I57" s="6"/>
      <c r="K57" s="6"/>
    </row>
    <row r="58" spans="1:13" ht="12.75" customHeight="1">
      <c r="A58" s="243"/>
      <c r="B58" s="244"/>
      <c r="C58" s="244"/>
      <c r="D58" s="244"/>
      <c r="E58" s="244"/>
      <c r="F58" s="244"/>
      <c r="G58" s="244"/>
      <c r="H58" s="245"/>
      <c r="I58" s="6"/>
      <c r="K58" s="6"/>
    </row>
    <row r="59" spans="1:13" ht="22.5" customHeight="1">
      <c r="A59" s="37" t="s">
        <v>55</v>
      </c>
      <c r="B59" s="37" t="s">
        <v>56</v>
      </c>
      <c r="C59" s="38" t="s">
        <v>336</v>
      </c>
      <c r="D59" s="131" t="s">
        <v>58</v>
      </c>
      <c r="E59" s="38" t="s">
        <v>59</v>
      </c>
      <c r="F59" s="38" t="s">
        <v>60</v>
      </c>
      <c r="G59" s="39" t="s">
        <v>451</v>
      </c>
      <c r="H59" s="39" t="s">
        <v>449</v>
      </c>
      <c r="I59" s="6"/>
      <c r="K59" s="6"/>
    </row>
    <row r="60" spans="1:13" ht="12.75" customHeight="1">
      <c r="A60" s="50">
        <v>1</v>
      </c>
      <c r="B60" s="50">
        <v>1</v>
      </c>
      <c r="C60" s="40" t="s">
        <v>363</v>
      </c>
      <c r="D60" s="40" t="s">
        <v>364</v>
      </c>
      <c r="E60" s="53" t="s">
        <v>70</v>
      </c>
      <c r="F60" s="43">
        <v>320</v>
      </c>
      <c r="G60" s="127">
        <v>240</v>
      </c>
      <c r="H60" s="116">
        <f t="shared" ref="H60:H90" si="0">G60/2</f>
        <v>120</v>
      </c>
      <c r="I60" s="6">
        <f t="shared" ref="I60:I70" si="1">_xlfn.RANK.EQ(H60,$H$60:$H$70)</f>
        <v>1</v>
      </c>
      <c r="K60" s="6"/>
    </row>
    <row r="61" spans="1:13" ht="12.75" customHeight="1">
      <c r="A61" s="50">
        <v>2</v>
      </c>
      <c r="B61" s="50">
        <v>3</v>
      </c>
      <c r="C61" s="40" t="s">
        <v>372</v>
      </c>
      <c r="D61" s="40" t="s">
        <v>373</v>
      </c>
      <c r="E61" s="90" t="s">
        <v>70</v>
      </c>
      <c r="F61" s="43">
        <v>192</v>
      </c>
      <c r="G61" s="127">
        <v>176</v>
      </c>
      <c r="H61" s="116">
        <f t="shared" si="0"/>
        <v>88</v>
      </c>
      <c r="I61" s="6">
        <f>_xlfn.RANK.EQ(H61,$H$60:$H$70)</f>
        <v>2</v>
      </c>
      <c r="K61" s="6"/>
    </row>
    <row r="62" spans="1:13" ht="12.75" customHeight="1">
      <c r="A62" s="50">
        <v>3</v>
      </c>
      <c r="B62" s="50">
        <v>4</v>
      </c>
      <c r="C62" s="40" t="s">
        <v>408</v>
      </c>
      <c r="D62" s="40" t="s">
        <v>415</v>
      </c>
      <c r="E62" s="90" t="s">
        <v>98</v>
      </c>
      <c r="F62" s="43">
        <v>142</v>
      </c>
      <c r="G62" s="127">
        <v>116</v>
      </c>
      <c r="H62" s="116">
        <f t="shared" si="0"/>
        <v>58</v>
      </c>
      <c r="I62" s="6">
        <f>_xlfn.RANK.EQ(H62,$H$60:$H$70)</f>
        <v>3</v>
      </c>
      <c r="K62" s="6"/>
    </row>
    <row r="63" spans="1:13" ht="12.75" customHeight="1">
      <c r="A63" s="50">
        <v>4</v>
      </c>
      <c r="B63" s="50">
        <v>2</v>
      </c>
      <c r="C63" s="40" t="s">
        <v>407</v>
      </c>
      <c r="D63" s="40" t="s">
        <v>414</v>
      </c>
      <c r="E63" s="90" t="s">
        <v>98</v>
      </c>
      <c r="F63" s="43">
        <v>128</v>
      </c>
      <c r="G63" s="127">
        <v>64</v>
      </c>
      <c r="H63" s="116">
        <f t="shared" si="0"/>
        <v>32</v>
      </c>
      <c r="I63" s="6">
        <f t="shared" si="1"/>
        <v>5</v>
      </c>
      <c r="K63" s="6"/>
    </row>
    <row r="64" spans="1:13" ht="12.75" customHeight="1">
      <c r="A64" s="50">
        <v>5</v>
      </c>
      <c r="B64" s="50">
        <v>6</v>
      </c>
      <c r="C64" s="40" t="s">
        <v>423</v>
      </c>
      <c r="D64" s="40" t="s">
        <v>422</v>
      </c>
      <c r="E64" s="92" t="s">
        <v>98</v>
      </c>
      <c r="F64" s="43">
        <v>94</v>
      </c>
      <c r="G64" s="127">
        <v>84</v>
      </c>
      <c r="H64" s="116">
        <f t="shared" si="0"/>
        <v>42</v>
      </c>
      <c r="I64" s="6">
        <f t="shared" si="1"/>
        <v>4</v>
      </c>
      <c r="K64" s="6"/>
    </row>
    <row r="65" spans="1:11" ht="12" customHeight="1">
      <c r="A65" s="50">
        <v>6</v>
      </c>
      <c r="B65" s="50">
        <v>5</v>
      </c>
      <c r="C65" s="40" t="s">
        <v>419</v>
      </c>
      <c r="D65" s="40" t="s">
        <v>420</v>
      </c>
      <c r="E65" s="92" t="s">
        <v>98</v>
      </c>
      <c r="F65" s="43">
        <v>64</v>
      </c>
      <c r="G65" s="127">
        <v>64</v>
      </c>
      <c r="H65" s="116">
        <f t="shared" si="0"/>
        <v>32</v>
      </c>
      <c r="I65" s="6">
        <f t="shared" si="1"/>
        <v>5</v>
      </c>
      <c r="K65" s="6"/>
    </row>
    <row r="66" spans="1:11" ht="12" customHeight="1">
      <c r="A66" s="50">
        <v>7</v>
      </c>
      <c r="B66" s="50">
        <v>7</v>
      </c>
      <c r="C66" s="40" t="s">
        <v>366</v>
      </c>
      <c r="D66" s="40" t="s">
        <v>367</v>
      </c>
      <c r="E66" s="98" t="s">
        <v>64</v>
      </c>
      <c r="F66" s="43">
        <v>16</v>
      </c>
      <c r="G66" s="127">
        <v>0</v>
      </c>
      <c r="H66" s="116">
        <f t="shared" si="0"/>
        <v>0</v>
      </c>
      <c r="I66" s="6">
        <f t="shared" si="1"/>
        <v>7</v>
      </c>
      <c r="K66" s="6"/>
    </row>
    <row r="67" spans="1:11" ht="12" customHeight="1">
      <c r="A67" s="50">
        <v>8</v>
      </c>
      <c r="B67" s="50">
        <v>8</v>
      </c>
      <c r="C67" s="40" t="s">
        <v>401</v>
      </c>
      <c r="D67" s="40" t="s">
        <v>403</v>
      </c>
      <c r="E67" s="98" t="s">
        <v>98</v>
      </c>
      <c r="F67" s="43">
        <v>0</v>
      </c>
      <c r="G67" s="127">
        <v>0</v>
      </c>
      <c r="H67" s="116">
        <f t="shared" si="0"/>
        <v>0</v>
      </c>
      <c r="I67" s="6">
        <f t="shared" si="1"/>
        <v>7</v>
      </c>
      <c r="K67" s="6"/>
    </row>
    <row r="68" spans="1:11" ht="12" customHeight="1">
      <c r="A68" s="50">
        <v>9</v>
      </c>
      <c r="B68" s="50">
        <v>9</v>
      </c>
      <c r="C68" s="40" t="s">
        <v>400</v>
      </c>
      <c r="D68" s="40" t="s">
        <v>402</v>
      </c>
      <c r="E68" s="53" t="s">
        <v>98</v>
      </c>
      <c r="F68" s="43">
        <v>0</v>
      </c>
      <c r="G68" s="127">
        <v>0</v>
      </c>
      <c r="H68" s="116">
        <f t="shared" si="0"/>
        <v>0</v>
      </c>
      <c r="I68" s="6">
        <f t="shared" si="1"/>
        <v>7</v>
      </c>
      <c r="K68" s="6"/>
    </row>
    <row r="69" spans="1:11" ht="12" customHeight="1">
      <c r="A69" s="50">
        <v>10</v>
      </c>
      <c r="B69" s="50">
        <v>10</v>
      </c>
      <c r="C69" s="40" t="s">
        <v>228</v>
      </c>
      <c r="D69" s="40" t="s">
        <v>229</v>
      </c>
      <c r="E69" s="92" t="s">
        <v>98</v>
      </c>
      <c r="F69" s="43">
        <v>0</v>
      </c>
      <c r="G69" s="127">
        <v>0</v>
      </c>
      <c r="H69" s="116">
        <f t="shared" si="0"/>
        <v>0</v>
      </c>
      <c r="I69" s="6">
        <f t="shared" si="1"/>
        <v>7</v>
      </c>
      <c r="K69" s="6"/>
    </row>
    <row r="70" spans="1:11" ht="12" customHeight="1">
      <c r="A70" s="50">
        <v>11</v>
      </c>
      <c r="B70" s="50">
        <v>11</v>
      </c>
      <c r="C70" s="40" t="s">
        <v>218</v>
      </c>
      <c r="D70" s="40" t="s">
        <v>219</v>
      </c>
      <c r="E70" s="98" t="s">
        <v>98</v>
      </c>
      <c r="F70" s="43">
        <v>0</v>
      </c>
      <c r="G70" s="127">
        <v>0</v>
      </c>
      <c r="H70" s="116">
        <f t="shared" si="0"/>
        <v>0</v>
      </c>
      <c r="I70" s="6">
        <f t="shared" si="1"/>
        <v>7</v>
      </c>
      <c r="K70" s="6"/>
    </row>
    <row r="71" spans="1:11" ht="12" customHeight="1">
      <c r="A71" s="19">
        <v>12</v>
      </c>
      <c r="B71" s="19">
        <v>12</v>
      </c>
      <c r="C71" s="19" t="s">
        <v>216</v>
      </c>
      <c r="D71" s="5" t="s">
        <v>217</v>
      </c>
      <c r="E71" t="s">
        <v>98</v>
      </c>
      <c r="F71" s="19">
        <v>0</v>
      </c>
      <c r="G71" s="19">
        <v>0</v>
      </c>
      <c r="H71" s="116">
        <f t="shared" si="0"/>
        <v>0</v>
      </c>
      <c r="I71" s="6"/>
      <c r="K71" s="6"/>
    </row>
    <row r="72" spans="1:11" ht="12" customHeight="1">
      <c r="A72" s="19">
        <v>13</v>
      </c>
      <c r="B72" s="19">
        <v>13</v>
      </c>
      <c r="C72" s="19" t="s">
        <v>306</v>
      </c>
      <c r="D72" s="5" t="s">
        <v>307</v>
      </c>
      <c r="E72" s="19" t="s">
        <v>70</v>
      </c>
      <c r="F72" s="19">
        <v>0</v>
      </c>
      <c r="G72" s="19">
        <v>0</v>
      </c>
      <c r="H72" s="116">
        <f t="shared" si="0"/>
        <v>0</v>
      </c>
      <c r="I72" s="6"/>
      <c r="K72" s="6"/>
    </row>
    <row r="73" spans="1:11" ht="12" customHeight="1">
      <c r="A73" s="19">
        <v>14</v>
      </c>
      <c r="B73" s="19">
        <v>14</v>
      </c>
      <c r="C73" s="19" t="s">
        <v>212</v>
      </c>
      <c r="D73" s="5" t="s">
        <v>213</v>
      </c>
      <c r="E73" s="19" t="s">
        <v>64</v>
      </c>
      <c r="F73" s="19">
        <v>0</v>
      </c>
      <c r="G73" s="19">
        <v>0</v>
      </c>
      <c r="H73" s="116">
        <f t="shared" si="0"/>
        <v>0</v>
      </c>
      <c r="I73" s="6"/>
      <c r="K73" s="6"/>
    </row>
    <row r="74" spans="1:11" ht="12" customHeight="1">
      <c r="A74" s="19">
        <v>15</v>
      </c>
      <c r="B74" s="19">
        <v>15</v>
      </c>
      <c r="C74" s="19" t="s">
        <v>350</v>
      </c>
      <c r="D74" s="5" t="s">
        <v>351</v>
      </c>
      <c r="E74" s="19" t="s">
        <v>98</v>
      </c>
      <c r="F74" s="19">
        <v>0</v>
      </c>
      <c r="G74" s="19">
        <v>0</v>
      </c>
      <c r="H74" s="116">
        <f t="shared" si="0"/>
        <v>0</v>
      </c>
      <c r="I74" s="6"/>
      <c r="K74" s="6"/>
    </row>
    <row r="75" spans="1:11" ht="12" customHeight="1">
      <c r="A75" s="19">
        <v>16</v>
      </c>
      <c r="B75" s="19">
        <v>16</v>
      </c>
      <c r="C75" s="19" t="s">
        <v>352</v>
      </c>
      <c r="D75" s="5" t="s">
        <v>353</v>
      </c>
      <c r="E75" s="19" t="s">
        <v>73</v>
      </c>
      <c r="F75" s="19">
        <v>0</v>
      </c>
      <c r="G75" s="19">
        <v>0</v>
      </c>
      <c r="H75" s="116">
        <f t="shared" si="0"/>
        <v>0</v>
      </c>
      <c r="I75" s="6"/>
      <c r="K75" s="6"/>
    </row>
    <row r="76" spans="1:11" ht="12" customHeight="1">
      <c r="A76" s="19">
        <v>17</v>
      </c>
      <c r="B76" s="19">
        <v>17</v>
      </c>
      <c r="C76" s="19" t="s">
        <v>343</v>
      </c>
      <c r="D76" s="5" t="s">
        <v>344</v>
      </c>
      <c r="E76" s="19" t="s">
        <v>98</v>
      </c>
      <c r="F76" s="19">
        <v>0</v>
      </c>
      <c r="G76" s="19">
        <v>0</v>
      </c>
      <c r="H76" s="116">
        <f t="shared" si="0"/>
        <v>0</v>
      </c>
      <c r="I76" s="6"/>
      <c r="K76" s="6"/>
    </row>
    <row r="77" spans="1:11" ht="12" customHeight="1">
      <c r="A77" s="19">
        <v>18</v>
      </c>
      <c r="B77" s="19">
        <v>18</v>
      </c>
      <c r="C77" s="19" t="s">
        <v>354</v>
      </c>
      <c r="D77" s="5" t="s">
        <v>355</v>
      </c>
      <c r="E77" s="19" t="s">
        <v>98</v>
      </c>
      <c r="F77" s="19">
        <v>0</v>
      </c>
      <c r="G77" s="19">
        <v>0</v>
      </c>
      <c r="H77" s="116">
        <f t="shared" si="0"/>
        <v>0</v>
      </c>
      <c r="I77" s="6"/>
      <c r="K77" s="6"/>
    </row>
    <row r="78" spans="1:11" ht="12" customHeight="1">
      <c r="A78" s="19">
        <v>19</v>
      </c>
      <c r="B78" s="19">
        <v>19</v>
      </c>
      <c r="C78" s="19" t="s">
        <v>356</v>
      </c>
      <c r="D78" s="5" t="s">
        <v>357</v>
      </c>
      <c r="E78" s="19" t="s">
        <v>98</v>
      </c>
      <c r="F78" s="19">
        <v>0</v>
      </c>
      <c r="G78" s="19">
        <v>0</v>
      </c>
      <c r="H78" s="116">
        <f t="shared" si="0"/>
        <v>0</v>
      </c>
      <c r="I78" s="6"/>
      <c r="K78" s="6"/>
    </row>
    <row r="79" spans="1:11" ht="12" customHeight="1">
      <c r="A79" s="19">
        <v>20</v>
      </c>
      <c r="B79" s="19">
        <v>20</v>
      </c>
      <c r="C79" s="19" t="s">
        <v>226</v>
      </c>
      <c r="D79" s="5" t="s">
        <v>227</v>
      </c>
      <c r="E79" s="19" t="s">
        <v>98</v>
      </c>
      <c r="F79" s="19">
        <v>0</v>
      </c>
      <c r="G79" s="19">
        <v>0</v>
      </c>
      <c r="H79" s="116">
        <f t="shared" si="0"/>
        <v>0</v>
      </c>
      <c r="I79" s="6"/>
      <c r="K79" s="6"/>
    </row>
    <row r="80" spans="1:11" ht="12" customHeight="1">
      <c r="A80" s="19">
        <v>21</v>
      </c>
      <c r="B80" s="19">
        <v>21</v>
      </c>
      <c r="C80" s="19" t="s">
        <v>176</v>
      </c>
      <c r="D80" s="5" t="s">
        <v>177</v>
      </c>
      <c r="E80" s="19" t="s">
        <v>70</v>
      </c>
      <c r="F80" s="19">
        <v>0</v>
      </c>
      <c r="G80" s="19">
        <v>0</v>
      </c>
      <c r="H80" s="116">
        <f t="shared" si="0"/>
        <v>0</v>
      </c>
      <c r="I80" s="6"/>
      <c r="K80" s="6"/>
    </row>
    <row r="81" spans="1:11" ht="12" customHeight="1">
      <c r="A81" s="19">
        <v>22</v>
      </c>
      <c r="B81" s="19">
        <v>22</v>
      </c>
      <c r="C81" s="19" t="s">
        <v>204</v>
      </c>
      <c r="D81" s="5" t="s">
        <v>205</v>
      </c>
      <c r="E81" s="19" t="s">
        <v>73</v>
      </c>
      <c r="F81" s="19">
        <v>0</v>
      </c>
      <c r="G81" s="19">
        <v>0</v>
      </c>
      <c r="H81" s="116">
        <f t="shared" si="0"/>
        <v>0</v>
      </c>
      <c r="I81" s="6"/>
      <c r="K81" s="6"/>
    </row>
    <row r="82" spans="1:11" ht="12" customHeight="1">
      <c r="A82" s="19">
        <v>23</v>
      </c>
      <c r="B82" s="19">
        <v>23</v>
      </c>
      <c r="C82" s="19" t="s">
        <v>210</v>
      </c>
      <c r="D82" s="5" t="s">
        <v>211</v>
      </c>
      <c r="E82" s="19" t="s">
        <v>64</v>
      </c>
      <c r="F82" s="19">
        <v>0</v>
      </c>
      <c r="G82" s="19">
        <v>0</v>
      </c>
      <c r="H82" s="116">
        <f t="shared" si="0"/>
        <v>0</v>
      </c>
      <c r="I82" s="6"/>
      <c r="K82" s="6"/>
    </row>
    <row r="83" spans="1:11" ht="12" customHeight="1">
      <c r="A83">
        <v>24</v>
      </c>
      <c r="B83">
        <v>24</v>
      </c>
      <c r="C83" t="s">
        <v>244</v>
      </c>
      <c r="D83" s="5" t="s">
        <v>358</v>
      </c>
      <c r="E83" t="s">
        <v>98</v>
      </c>
      <c r="F83">
        <v>0</v>
      </c>
      <c r="G83">
        <v>0</v>
      </c>
      <c r="H83" s="116">
        <f t="shared" si="0"/>
        <v>0</v>
      </c>
      <c r="I83" s="6"/>
      <c r="K83" s="6"/>
    </row>
    <row r="84" spans="1:11" ht="12" customHeight="1">
      <c r="A84">
        <v>25</v>
      </c>
      <c r="B84">
        <v>25</v>
      </c>
      <c r="C84" t="s">
        <v>359</v>
      </c>
      <c r="D84" s="5" t="s">
        <v>360</v>
      </c>
      <c r="E84" t="s">
        <v>168</v>
      </c>
      <c r="F84">
        <v>0</v>
      </c>
      <c r="G84">
        <v>0</v>
      </c>
      <c r="H84" s="116">
        <f t="shared" si="0"/>
        <v>0</v>
      </c>
      <c r="I84" s="6"/>
      <c r="K84" s="6"/>
    </row>
    <row r="85" spans="1:11" ht="12" customHeight="1">
      <c r="A85">
        <v>26</v>
      </c>
      <c r="B85">
        <v>26</v>
      </c>
      <c r="C85" t="s">
        <v>361</v>
      </c>
      <c r="D85" s="5" t="s">
        <v>362</v>
      </c>
      <c r="E85" t="s">
        <v>98</v>
      </c>
      <c r="F85">
        <v>0</v>
      </c>
      <c r="G85">
        <v>0</v>
      </c>
      <c r="H85" s="116">
        <f t="shared" si="0"/>
        <v>0</v>
      </c>
      <c r="I85" s="6"/>
      <c r="K85" s="6"/>
    </row>
    <row r="86" spans="1:11" ht="12" customHeight="1">
      <c r="A86">
        <v>27</v>
      </c>
      <c r="B86">
        <v>27</v>
      </c>
      <c r="C86" t="s">
        <v>230</v>
      </c>
      <c r="D86" s="5" t="s">
        <v>231</v>
      </c>
      <c r="E86" t="s">
        <v>77</v>
      </c>
      <c r="F86">
        <v>0</v>
      </c>
      <c r="G86">
        <v>0</v>
      </c>
      <c r="H86" s="116">
        <f t="shared" si="0"/>
        <v>0</v>
      </c>
      <c r="I86" s="6"/>
      <c r="K86" s="6"/>
    </row>
    <row r="87" spans="1:11" ht="12" customHeight="1">
      <c r="A87">
        <v>28</v>
      </c>
      <c r="B87">
        <v>28</v>
      </c>
      <c r="C87" t="s">
        <v>262</v>
      </c>
      <c r="D87" s="5" t="s">
        <v>263</v>
      </c>
      <c r="E87" t="s">
        <v>77</v>
      </c>
      <c r="F87">
        <v>0</v>
      </c>
      <c r="G87">
        <v>0</v>
      </c>
      <c r="H87" s="116">
        <f t="shared" si="0"/>
        <v>0</v>
      </c>
      <c r="I87" s="6"/>
      <c r="K87" s="6"/>
    </row>
    <row r="88" spans="1:11" ht="12" customHeight="1">
      <c r="A88">
        <v>29</v>
      </c>
      <c r="B88">
        <v>29</v>
      </c>
      <c r="C88" t="s">
        <v>308</v>
      </c>
      <c r="D88" s="5" t="s">
        <v>309</v>
      </c>
      <c r="E88" t="s">
        <v>70</v>
      </c>
      <c r="F88">
        <v>0</v>
      </c>
      <c r="G88">
        <v>0</v>
      </c>
      <c r="H88" s="116">
        <f t="shared" si="0"/>
        <v>0</v>
      </c>
      <c r="I88" s="6"/>
      <c r="K88" s="6"/>
    </row>
    <row r="89" spans="1:11" ht="12" customHeight="1">
      <c r="A89">
        <v>30</v>
      </c>
      <c r="B89">
        <v>30</v>
      </c>
      <c r="C89" t="s">
        <v>312</v>
      </c>
      <c r="D89" s="5" t="s">
        <v>313</v>
      </c>
      <c r="E89" t="s">
        <v>95</v>
      </c>
      <c r="F89">
        <v>0</v>
      </c>
      <c r="G89">
        <v>0</v>
      </c>
      <c r="H89" s="116">
        <f t="shared" si="0"/>
        <v>0</v>
      </c>
      <c r="I89" s="6"/>
      <c r="K89" s="6"/>
    </row>
    <row r="90" spans="1:11" ht="12" customHeight="1">
      <c r="A90">
        <v>31</v>
      </c>
      <c r="B90">
        <v>31</v>
      </c>
      <c r="C90" t="s">
        <v>424</v>
      </c>
      <c r="D90" s="5" t="s">
        <v>425</v>
      </c>
      <c r="E90" t="s">
        <v>98</v>
      </c>
      <c r="F90">
        <v>0</v>
      </c>
      <c r="G90">
        <v>0</v>
      </c>
      <c r="H90" s="116">
        <f t="shared" si="0"/>
        <v>0</v>
      </c>
      <c r="I90" s="6"/>
      <c r="K90" s="6"/>
    </row>
    <row r="91" spans="1:11" ht="12" customHeight="1">
      <c r="D91" s="5"/>
      <c r="I91" s="6"/>
      <c r="K91" s="6"/>
    </row>
    <row r="92" spans="1:11" ht="12" customHeight="1">
      <c r="D92" s="5"/>
      <c r="I92" s="6"/>
      <c r="K92" s="6"/>
    </row>
    <row r="93" spans="1:11" ht="12" customHeight="1">
      <c r="D93" s="5"/>
      <c r="I93" s="6"/>
      <c r="K93" s="6"/>
    </row>
    <row r="94" spans="1:11" ht="12" customHeight="1">
      <c r="D94" s="5"/>
      <c r="I94" s="6"/>
      <c r="K94" s="6"/>
    </row>
    <row r="95" spans="1:11" ht="12" customHeight="1">
      <c r="D95" s="5"/>
      <c r="I95" s="6"/>
      <c r="K95" s="6"/>
    </row>
    <row r="96" spans="1:11" ht="12" customHeight="1">
      <c r="D96" s="5"/>
      <c r="I96" s="6"/>
      <c r="K96" s="6"/>
    </row>
    <row r="97" spans="4:11" ht="12" customHeight="1">
      <c r="D97" s="5"/>
      <c r="I97" s="6"/>
      <c r="K97" s="6"/>
    </row>
    <row r="98" spans="4:11" ht="12" customHeight="1">
      <c r="D98" s="5"/>
      <c r="I98" s="6"/>
      <c r="K98" s="6"/>
    </row>
    <row r="99" spans="4:11" ht="12" customHeight="1">
      <c r="D99" s="5"/>
      <c r="I99" s="6"/>
      <c r="K99" s="6"/>
    </row>
    <row r="100" spans="4:11" ht="12" customHeight="1">
      <c r="D100" s="5"/>
      <c r="I100" s="6"/>
      <c r="K100" s="6"/>
    </row>
    <row r="101" spans="4:11" ht="12" customHeight="1">
      <c r="D101" s="5"/>
      <c r="I101" s="6"/>
      <c r="K101" s="6"/>
    </row>
    <row r="102" spans="4:11" ht="12" customHeight="1">
      <c r="D102" s="5"/>
      <c r="I102" s="6"/>
      <c r="K102" s="6"/>
    </row>
    <row r="103" spans="4:11" ht="12" customHeight="1">
      <c r="D103" s="5"/>
      <c r="I103" s="6"/>
      <c r="K103" s="6"/>
    </row>
    <row r="104" spans="4:11" ht="12" customHeight="1">
      <c r="D104" s="5"/>
      <c r="I104" s="6"/>
      <c r="K104" s="6"/>
    </row>
    <row r="105" spans="4:11" ht="12" customHeight="1">
      <c r="D105" s="5"/>
      <c r="I105" s="6"/>
      <c r="K105" s="6"/>
    </row>
    <row r="106" spans="4:11" ht="12" customHeight="1">
      <c r="D106" s="5"/>
      <c r="I106" s="6"/>
      <c r="K106" s="6"/>
    </row>
    <row r="107" spans="4:11" ht="12" customHeight="1">
      <c r="D107" s="5"/>
      <c r="I107" s="6"/>
      <c r="K107" s="6"/>
    </row>
    <row r="108" spans="4:11" ht="12" customHeight="1">
      <c r="D108" s="5"/>
      <c r="I108" s="6"/>
      <c r="K108" s="6"/>
    </row>
    <row r="109" spans="4:11" ht="12" customHeight="1">
      <c r="D109" s="5"/>
      <c r="I109" s="6"/>
      <c r="K109" s="6"/>
    </row>
    <row r="110" spans="4:11" ht="12" customHeight="1">
      <c r="D110" s="5"/>
      <c r="I110" s="6"/>
      <c r="K110" s="6"/>
    </row>
    <row r="111" spans="4:11" ht="12" customHeight="1">
      <c r="D111" s="5"/>
      <c r="I111" s="6"/>
      <c r="K111" s="6"/>
    </row>
    <row r="112" spans="4:11" ht="12" customHeight="1">
      <c r="D112" s="5"/>
      <c r="I112" s="6"/>
      <c r="K112" s="6"/>
    </row>
    <row r="113" spans="4:11" ht="12" customHeight="1">
      <c r="D113" s="5"/>
      <c r="I113" s="6"/>
      <c r="K113" s="6"/>
    </row>
    <row r="114" spans="4:11" ht="12" customHeight="1">
      <c r="D114" s="5"/>
      <c r="I114" s="6"/>
      <c r="K114" s="6"/>
    </row>
    <row r="115" spans="4:11" ht="12" customHeight="1">
      <c r="D115" s="5"/>
      <c r="I115" s="6"/>
      <c r="K115" s="6"/>
    </row>
    <row r="116" spans="4:11" ht="12" customHeight="1">
      <c r="D116" s="5"/>
      <c r="I116" s="6"/>
      <c r="K116" s="6"/>
    </row>
    <row r="117" spans="4:11" ht="12" customHeight="1">
      <c r="D117" s="5"/>
      <c r="I117" s="6"/>
      <c r="K117" s="6"/>
    </row>
    <row r="118" spans="4:11" ht="12" customHeight="1">
      <c r="D118" s="5"/>
      <c r="I118" s="6"/>
      <c r="K118" s="6"/>
    </row>
    <row r="119" spans="4:11" ht="12" customHeight="1">
      <c r="D119" s="5"/>
      <c r="I119" s="6"/>
      <c r="K119" s="6"/>
    </row>
    <row r="120" spans="4:11" ht="12" customHeight="1">
      <c r="D120" s="5"/>
      <c r="I120" s="6"/>
      <c r="K120" s="6"/>
    </row>
    <row r="121" spans="4:11" ht="12" customHeight="1">
      <c r="D121" s="5"/>
      <c r="I121" s="6"/>
      <c r="K121" s="6"/>
    </row>
    <row r="122" spans="4:11" ht="12" customHeight="1">
      <c r="D122" s="5"/>
      <c r="I122" s="6"/>
      <c r="K122" s="6"/>
    </row>
    <row r="123" spans="4:11" ht="12" customHeight="1">
      <c r="D123" s="5"/>
      <c r="I123" s="6"/>
      <c r="K123" s="6"/>
    </row>
    <row r="124" spans="4:11" ht="12" customHeight="1">
      <c r="D124" s="5"/>
      <c r="I124" s="6"/>
      <c r="K124" s="6"/>
    </row>
    <row r="125" spans="4:11" ht="12" customHeight="1">
      <c r="D125" s="5"/>
      <c r="I125" s="6"/>
      <c r="K125" s="6"/>
    </row>
    <row r="126" spans="4:11" ht="12" customHeight="1">
      <c r="D126" s="5"/>
      <c r="I126" s="6"/>
      <c r="K126" s="6"/>
    </row>
    <row r="127" spans="4:11" ht="12" customHeight="1">
      <c r="D127" s="5"/>
      <c r="I127" s="6"/>
      <c r="K127" s="6"/>
    </row>
    <row r="128" spans="4:11" ht="12" customHeight="1">
      <c r="D128" s="5"/>
      <c r="I128" s="6"/>
      <c r="K128" s="6"/>
    </row>
    <row r="129" spans="4:11" ht="12" customHeight="1">
      <c r="D129" s="5"/>
      <c r="I129" s="6"/>
      <c r="K129" s="6"/>
    </row>
    <row r="130" spans="4:11" ht="12" customHeight="1">
      <c r="D130" s="5"/>
      <c r="I130" s="6"/>
      <c r="K130" s="6"/>
    </row>
    <row r="131" spans="4:11" ht="12" customHeight="1">
      <c r="D131" s="5"/>
      <c r="I131" s="6"/>
      <c r="K131" s="6"/>
    </row>
    <row r="132" spans="4:11" ht="12" customHeight="1">
      <c r="D132" s="5"/>
      <c r="I132" s="6"/>
      <c r="K132" s="6"/>
    </row>
    <row r="133" spans="4:11" ht="12" customHeight="1">
      <c r="D133" s="5"/>
      <c r="I133" s="6"/>
      <c r="K133" s="6"/>
    </row>
    <row r="134" spans="4:11" ht="12" customHeight="1">
      <c r="D134" s="5"/>
      <c r="I134" s="6"/>
      <c r="K134" s="6"/>
    </row>
    <row r="135" spans="4:11" ht="12" customHeight="1">
      <c r="D135" s="5"/>
      <c r="I135" s="6"/>
      <c r="K135" s="6"/>
    </row>
    <row r="136" spans="4:11" ht="12" customHeight="1">
      <c r="D136" s="5"/>
      <c r="I136" s="6"/>
      <c r="K136" s="6"/>
    </row>
    <row r="137" spans="4:11" ht="12" customHeight="1">
      <c r="D137" s="5"/>
      <c r="I137" s="6"/>
      <c r="K137" s="6"/>
    </row>
    <row r="138" spans="4:11" ht="12" customHeight="1">
      <c r="D138" s="5"/>
      <c r="I138" s="6"/>
      <c r="K138" s="6"/>
    </row>
    <row r="139" spans="4:11" ht="12" customHeight="1">
      <c r="D139" s="5"/>
      <c r="I139" s="6"/>
      <c r="K139" s="6"/>
    </row>
    <row r="140" spans="4:11" ht="12" customHeight="1">
      <c r="D140" s="5"/>
      <c r="I140" s="6"/>
      <c r="K140" s="6"/>
    </row>
    <row r="141" spans="4:11" ht="12" customHeight="1">
      <c r="D141" s="5"/>
      <c r="I141" s="6"/>
      <c r="K141" s="6"/>
    </row>
    <row r="142" spans="4:11" ht="12" customHeight="1">
      <c r="D142" s="5"/>
      <c r="I142" s="6"/>
      <c r="K142" s="6"/>
    </row>
    <row r="143" spans="4:11" ht="12" customHeight="1">
      <c r="D143" s="5"/>
      <c r="I143" s="6"/>
      <c r="K143" s="6"/>
    </row>
    <row r="144" spans="4:11" ht="12" customHeight="1">
      <c r="D144" s="5"/>
      <c r="I144" s="6"/>
      <c r="K144" s="6"/>
    </row>
    <row r="145" spans="4:11" ht="12" customHeight="1">
      <c r="D145" s="5"/>
      <c r="I145" s="6"/>
      <c r="K145" s="6"/>
    </row>
    <row r="146" spans="4:11" ht="12" customHeight="1">
      <c r="D146" s="5"/>
      <c r="I146" s="6"/>
      <c r="K146" s="6"/>
    </row>
    <row r="147" spans="4:11" ht="12" customHeight="1">
      <c r="D147" s="5"/>
      <c r="I147" s="6"/>
      <c r="K147" s="6"/>
    </row>
    <row r="148" spans="4:11" ht="12" customHeight="1">
      <c r="D148" s="5"/>
      <c r="I148" s="6"/>
      <c r="K148" s="6"/>
    </row>
    <row r="149" spans="4:11" ht="12" customHeight="1">
      <c r="D149" s="5"/>
      <c r="I149" s="6"/>
      <c r="K149" s="6"/>
    </row>
    <row r="150" spans="4:11" ht="12" customHeight="1">
      <c r="D150" s="5"/>
      <c r="I150" s="6"/>
      <c r="K150" s="6"/>
    </row>
    <row r="151" spans="4:11" ht="12" customHeight="1">
      <c r="D151" s="5"/>
      <c r="I151" s="6"/>
      <c r="K151" s="6"/>
    </row>
    <row r="152" spans="4:11" ht="12" customHeight="1">
      <c r="D152" s="5"/>
      <c r="I152" s="6"/>
      <c r="K152" s="6"/>
    </row>
    <row r="153" spans="4:11" ht="12" customHeight="1">
      <c r="D153" s="5"/>
      <c r="I153" s="6"/>
      <c r="K153" s="6"/>
    </row>
    <row r="154" spans="4:11" ht="12" customHeight="1">
      <c r="D154" s="5"/>
      <c r="I154" s="6"/>
      <c r="K154" s="6"/>
    </row>
    <row r="155" spans="4:11" ht="12" customHeight="1">
      <c r="D155" s="5"/>
      <c r="I155" s="6"/>
      <c r="K155" s="6"/>
    </row>
    <row r="156" spans="4:11" ht="12" customHeight="1">
      <c r="D156" s="5"/>
      <c r="I156" s="6"/>
      <c r="K156" s="6"/>
    </row>
    <row r="157" spans="4:11" ht="12" customHeight="1">
      <c r="D157" s="5"/>
      <c r="I157" s="6"/>
      <c r="K157" s="6"/>
    </row>
    <row r="158" spans="4:11" ht="12" customHeight="1">
      <c r="D158" s="5"/>
      <c r="I158" s="6"/>
      <c r="K158" s="6"/>
    </row>
    <row r="159" spans="4:11" ht="12" customHeight="1">
      <c r="D159" s="5"/>
      <c r="I159" s="6"/>
      <c r="K159" s="6"/>
    </row>
    <row r="160" spans="4:11" ht="12" customHeight="1">
      <c r="D160" s="5"/>
      <c r="I160" s="6"/>
      <c r="K160" s="6"/>
    </row>
    <row r="161" spans="4:11" ht="12" customHeight="1">
      <c r="D161" s="5"/>
      <c r="I161" s="6"/>
      <c r="K161" s="6"/>
    </row>
    <row r="162" spans="4:11" ht="12" customHeight="1">
      <c r="D162" s="5"/>
      <c r="I162" s="6"/>
      <c r="K162" s="6"/>
    </row>
    <row r="163" spans="4:11" ht="12" customHeight="1">
      <c r="D163" s="5"/>
      <c r="I163" s="6"/>
      <c r="K163" s="6"/>
    </row>
    <row r="164" spans="4:11" ht="12" customHeight="1">
      <c r="D164" s="5"/>
      <c r="I164" s="6"/>
      <c r="K164" s="6"/>
    </row>
    <row r="165" spans="4:11" ht="12" customHeight="1">
      <c r="D165" s="5"/>
      <c r="I165" s="6"/>
      <c r="K165" s="6"/>
    </row>
    <row r="166" spans="4:11" ht="12" customHeight="1">
      <c r="D166" s="5"/>
      <c r="I166" s="6"/>
      <c r="K166" s="6"/>
    </row>
    <row r="167" spans="4:11" ht="12" customHeight="1">
      <c r="D167" s="5"/>
      <c r="I167" s="6"/>
      <c r="K167" s="6"/>
    </row>
    <row r="168" spans="4:11" ht="12" customHeight="1">
      <c r="D168" s="5"/>
      <c r="I168" s="6"/>
      <c r="K168" s="6"/>
    </row>
    <row r="169" spans="4:11" ht="12" customHeight="1">
      <c r="D169" s="5"/>
      <c r="I169" s="6"/>
      <c r="K169" s="6"/>
    </row>
    <row r="170" spans="4:11" ht="12" customHeight="1">
      <c r="D170" s="5"/>
      <c r="I170" s="6"/>
      <c r="K170" s="6"/>
    </row>
    <row r="171" spans="4:11" ht="12" customHeight="1">
      <c r="D171" s="5"/>
      <c r="I171" s="6"/>
      <c r="K171" s="6"/>
    </row>
    <row r="172" spans="4:11" ht="12" customHeight="1">
      <c r="D172" s="5"/>
      <c r="I172" s="6"/>
      <c r="K172" s="6"/>
    </row>
    <row r="173" spans="4:11" ht="12" customHeight="1">
      <c r="D173" s="5"/>
      <c r="I173" s="6"/>
      <c r="K173" s="6"/>
    </row>
    <row r="174" spans="4:11" ht="12" customHeight="1">
      <c r="D174" s="5"/>
      <c r="I174" s="6"/>
      <c r="K174" s="6"/>
    </row>
    <row r="175" spans="4:11" ht="12" customHeight="1">
      <c r="D175" s="5"/>
      <c r="I175" s="6"/>
      <c r="K175" s="6"/>
    </row>
    <row r="176" spans="4:11" ht="12" customHeight="1">
      <c r="D176" s="5"/>
      <c r="I176" s="6"/>
      <c r="K176" s="6"/>
    </row>
    <row r="177" spans="4:11" ht="12" customHeight="1">
      <c r="D177" s="5"/>
      <c r="I177" s="6"/>
      <c r="K177" s="6"/>
    </row>
    <row r="178" spans="4:11" ht="12" customHeight="1">
      <c r="D178" s="5"/>
      <c r="I178" s="6"/>
      <c r="K178" s="6"/>
    </row>
    <row r="179" spans="4:11" ht="12" customHeight="1">
      <c r="D179" s="5"/>
      <c r="I179" s="6"/>
      <c r="K179" s="6"/>
    </row>
    <row r="180" spans="4:11" ht="12" customHeight="1">
      <c r="D180" s="5"/>
      <c r="I180" s="6"/>
      <c r="K180" s="6"/>
    </row>
    <row r="181" spans="4:11" ht="12" customHeight="1">
      <c r="D181" s="5"/>
      <c r="I181" s="6"/>
      <c r="K181" s="6"/>
    </row>
    <row r="182" spans="4:11" ht="12" customHeight="1">
      <c r="D182" s="5"/>
      <c r="I182" s="6"/>
      <c r="K182" s="6"/>
    </row>
    <row r="183" spans="4:11" ht="12" customHeight="1">
      <c r="D183" s="5"/>
      <c r="I183" s="6"/>
      <c r="K183" s="6"/>
    </row>
    <row r="184" spans="4:11" ht="12" customHeight="1">
      <c r="D184" s="5"/>
      <c r="I184" s="6"/>
      <c r="K184" s="6"/>
    </row>
    <row r="185" spans="4:11" ht="12" customHeight="1">
      <c r="D185" s="5"/>
      <c r="I185" s="6"/>
      <c r="K185" s="6"/>
    </row>
    <row r="186" spans="4:11" ht="12" customHeight="1">
      <c r="D186" s="5"/>
      <c r="I186" s="6"/>
      <c r="K186" s="6"/>
    </row>
    <row r="187" spans="4:11" ht="12" customHeight="1">
      <c r="D187" s="5"/>
      <c r="I187" s="6"/>
      <c r="K187" s="6"/>
    </row>
    <row r="188" spans="4:11" ht="12" customHeight="1">
      <c r="D188" s="5"/>
      <c r="I188" s="6"/>
      <c r="K188" s="6"/>
    </row>
    <row r="189" spans="4:11" ht="12" customHeight="1">
      <c r="D189" s="5"/>
      <c r="I189" s="6"/>
      <c r="K189" s="6"/>
    </row>
    <row r="190" spans="4:11" ht="12" customHeight="1">
      <c r="D190" s="5"/>
      <c r="I190" s="6"/>
      <c r="K190" s="6"/>
    </row>
    <row r="191" spans="4:11" ht="12" customHeight="1">
      <c r="D191" s="5"/>
      <c r="I191" s="6"/>
      <c r="K191" s="6"/>
    </row>
    <row r="192" spans="4:11" ht="12" customHeight="1">
      <c r="D192" s="5"/>
      <c r="I192" s="6"/>
      <c r="K192" s="6"/>
    </row>
    <row r="193" spans="4:11" ht="12" customHeight="1">
      <c r="D193" s="5"/>
      <c r="I193" s="6"/>
      <c r="K193" s="6"/>
    </row>
    <row r="194" spans="4:11" ht="12" customHeight="1">
      <c r="D194" s="5"/>
      <c r="I194" s="6"/>
      <c r="K194" s="6"/>
    </row>
    <row r="195" spans="4:11" ht="12" customHeight="1">
      <c r="D195" s="5"/>
      <c r="I195" s="6"/>
      <c r="K195" s="6"/>
    </row>
    <row r="196" spans="4:11" ht="12" customHeight="1">
      <c r="D196" s="5"/>
      <c r="I196" s="6"/>
      <c r="K196" s="6"/>
    </row>
    <row r="197" spans="4:11" ht="12" customHeight="1">
      <c r="D197" s="5"/>
      <c r="I197" s="6"/>
      <c r="K197" s="6"/>
    </row>
    <row r="198" spans="4:11" ht="12" customHeight="1">
      <c r="D198" s="5"/>
      <c r="I198" s="6"/>
      <c r="K198" s="6"/>
    </row>
    <row r="199" spans="4:11" ht="12" customHeight="1">
      <c r="D199" s="5"/>
      <c r="I199" s="6"/>
      <c r="K199" s="6"/>
    </row>
    <row r="200" spans="4:11" ht="12" customHeight="1">
      <c r="D200" s="5"/>
      <c r="I200" s="6"/>
      <c r="K200" s="6"/>
    </row>
    <row r="201" spans="4:11" ht="12" customHeight="1">
      <c r="D201" s="5"/>
      <c r="I201" s="6"/>
      <c r="K201" s="6"/>
    </row>
    <row r="202" spans="4:11" ht="12" customHeight="1">
      <c r="D202" s="5"/>
      <c r="I202" s="6"/>
      <c r="K202" s="6"/>
    </row>
    <row r="203" spans="4:11" ht="12" customHeight="1">
      <c r="D203" s="5"/>
      <c r="I203" s="6"/>
      <c r="K203" s="6"/>
    </row>
    <row r="204" spans="4:11" ht="12" customHeight="1">
      <c r="D204" s="5"/>
      <c r="I204" s="6"/>
      <c r="K204" s="6"/>
    </row>
    <row r="205" spans="4:11" ht="12" customHeight="1">
      <c r="D205" s="5"/>
      <c r="I205" s="6"/>
      <c r="K205" s="6"/>
    </row>
    <row r="206" spans="4:11" ht="12" customHeight="1">
      <c r="D206" s="5"/>
      <c r="I206" s="6"/>
      <c r="K206" s="6"/>
    </row>
    <row r="207" spans="4:11" ht="12" customHeight="1">
      <c r="D207" s="5"/>
      <c r="I207" s="6"/>
      <c r="K207" s="6"/>
    </row>
    <row r="208" spans="4:11" ht="12" customHeight="1">
      <c r="D208" s="5"/>
      <c r="I208" s="6"/>
      <c r="K208" s="6"/>
    </row>
    <row r="209" spans="4:11" ht="12" customHeight="1">
      <c r="D209" s="5"/>
      <c r="I209" s="6"/>
      <c r="K209" s="6"/>
    </row>
    <row r="210" spans="4:11" ht="12" customHeight="1">
      <c r="D210" s="5"/>
      <c r="I210" s="6"/>
      <c r="K210" s="6"/>
    </row>
    <row r="211" spans="4:11" ht="12" customHeight="1">
      <c r="D211" s="5"/>
      <c r="I211" s="6"/>
      <c r="K211" s="6"/>
    </row>
    <row r="212" spans="4:11" ht="12" customHeight="1">
      <c r="D212" s="5"/>
      <c r="I212" s="6"/>
      <c r="K212" s="6"/>
    </row>
    <row r="213" spans="4:11" ht="12" customHeight="1">
      <c r="D213" s="5"/>
      <c r="I213" s="6"/>
      <c r="K213" s="6"/>
    </row>
    <row r="214" spans="4:11" ht="12" customHeight="1">
      <c r="D214" s="5"/>
      <c r="I214" s="6"/>
      <c r="K214" s="6"/>
    </row>
    <row r="215" spans="4:11" ht="12" customHeight="1">
      <c r="D215" s="5"/>
      <c r="I215" s="6"/>
      <c r="K215" s="6"/>
    </row>
    <row r="216" spans="4:11" ht="12" customHeight="1">
      <c r="D216" s="5"/>
      <c r="I216" s="6"/>
      <c r="K216" s="6"/>
    </row>
    <row r="217" spans="4:11" ht="12" customHeight="1">
      <c r="D217" s="5"/>
      <c r="I217" s="6"/>
      <c r="K217" s="6"/>
    </row>
    <row r="218" spans="4:11" ht="12" customHeight="1">
      <c r="D218" s="5"/>
      <c r="I218" s="6"/>
      <c r="K218" s="6"/>
    </row>
    <row r="219" spans="4:11" ht="12" customHeight="1">
      <c r="D219" s="5"/>
      <c r="I219" s="6"/>
      <c r="K219" s="6"/>
    </row>
    <row r="220" spans="4:11" ht="12" customHeight="1">
      <c r="D220" s="5"/>
      <c r="I220" s="6"/>
      <c r="K220" s="6"/>
    </row>
    <row r="221" spans="4:11" ht="12" customHeight="1">
      <c r="D221" s="5"/>
      <c r="I221" s="6"/>
      <c r="K221" s="6"/>
    </row>
    <row r="222" spans="4:11" ht="12" customHeight="1">
      <c r="D222" s="5"/>
      <c r="I222" s="6"/>
      <c r="K222" s="6"/>
    </row>
    <row r="223" spans="4:11" ht="12" customHeight="1">
      <c r="D223" s="5"/>
      <c r="I223" s="6"/>
      <c r="K223" s="6"/>
    </row>
    <row r="224" spans="4:11" ht="12" customHeight="1">
      <c r="D224" s="5"/>
      <c r="I224" s="6"/>
      <c r="K224" s="6"/>
    </row>
    <row r="225" spans="4:11" ht="12" customHeight="1">
      <c r="D225" s="5"/>
      <c r="I225" s="6"/>
      <c r="K225" s="6"/>
    </row>
    <row r="226" spans="4:11" ht="12" customHeight="1">
      <c r="D226" s="5"/>
      <c r="I226" s="6"/>
      <c r="K226" s="6"/>
    </row>
    <row r="227" spans="4:11" ht="12" customHeight="1">
      <c r="D227" s="5"/>
      <c r="I227" s="6"/>
      <c r="K227" s="6"/>
    </row>
    <row r="228" spans="4:11" ht="12" customHeight="1">
      <c r="D228" s="5"/>
      <c r="I228" s="6"/>
      <c r="K228" s="6"/>
    </row>
    <row r="229" spans="4:11" ht="12" customHeight="1">
      <c r="D229" s="5"/>
      <c r="I229" s="6"/>
      <c r="K229" s="6"/>
    </row>
    <row r="230" spans="4:11" ht="12" customHeight="1">
      <c r="D230" s="5"/>
      <c r="I230" s="6"/>
      <c r="K230" s="6"/>
    </row>
    <row r="231" spans="4:11" ht="12" customHeight="1">
      <c r="D231" s="5"/>
      <c r="I231" s="6"/>
      <c r="K231" s="6"/>
    </row>
    <row r="232" spans="4:11" ht="12" customHeight="1">
      <c r="D232" s="5"/>
      <c r="I232" s="6"/>
      <c r="K232" s="6"/>
    </row>
    <row r="233" spans="4:11" ht="12" customHeight="1">
      <c r="D233" s="5"/>
      <c r="I233" s="6"/>
      <c r="K233" s="6"/>
    </row>
    <row r="234" spans="4:11" ht="12" customHeight="1">
      <c r="D234" s="5"/>
      <c r="I234" s="6"/>
      <c r="K234" s="6"/>
    </row>
    <row r="235" spans="4:11" ht="12" customHeight="1">
      <c r="D235" s="5"/>
      <c r="I235" s="6"/>
      <c r="K235" s="6"/>
    </row>
    <row r="236" spans="4:11" ht="12" customHeight="1">
      <c r="D236" s="5"/>
      <c r="I236" s="6"/>
      <c r="K236" s="6"/>
    </row>
    <row r="237" spans="4:11" ht="12" customHeight="1">
      <c r="D237" s="5"/>
      <c r="I237" s="6"/>
      <c r="K237" s="6"/>
    </row>
    <row r="238" spans="4:11" ht="12" customHeight="1">
      <c r="D238" s="5"/>
      <c r="I238" s="6"/>
      <c r="K238" s="6"/>
    </row>
    <row r="239" spans="4:11" ht="12" customHeight="1">
      <c r="D239" s="5"/>
      <c r="I239" s="6"/>
      <c r="K239" s="6"/>
    </row>
    <row r="240" spans="4:11" ht="12" customHeight="1">
      <c r="D240" s="5"/>
      <c r="I240" s="6"/>
      <c r="K240" s="6"/>
    </row>
    <row r="241" spans="4:11" ht="12" customHeight="1">
      <c r="D241" s="5"/>
      <c r="I241" s="6"/>
      <c r="K241" s="6"/>
    </row>
    <row r="242" spans="4:11" ht="12" customHeight="1">
      <c r="D242" s="5"/>
      <c r="I242" s="6"/>
      <c r="K242" s="6"/>
    </row>
    <row r="243" spans="4:11" ht="12" customHeight="1">
      <c r="D243" s="5"/>
      <c r="I243" s="6"/>
      <c r="K243" s="6"/>
    </row>
    <row r="244" spans="4:11" ht="12" customHeight="1">
      <c r="D244" s="5"/>
      <c r="I244" s="6"/>
      <c r="K244" s="6"/>
    </row>
    <row r="245" spans="4:11" ht="12" customHeight="1">
      <c r="D245" s="5"/>
      <c r="I245" s="6"/>
      <c r="K245" s="6"/>
    </row>
    <row r="246" spans="4:11" ht="12" customHeight="1">
      <c r="D246" s="5"/>
      <c r="I246" s="6"/>
      <c r="K246" s="6"/>
    </row>
    <row r="247" spans="4:11" ht="12" customHeight="1">
      <c r="D247" s="5"/>
      <c r="I247" s="6"/>
      <c r="K247" s="6"/>
    </row>
    <row r="248" spans="4:11" ht="12" customHeight="1">
      <c r="D248" s="5"/>
      <c r="I248" s="6"/>
      <c r="K248" s="6"/>
    </row>
    <row r="249" spans="4:11" ht="12" customHeight="1">
      <c r="D249" s="5"/>
      <c r="I249" s="6"/>
      <c r="K249" s="6"/>
    </row>
    <row r="250" spans="4:11" ht="12" customHeight="1">
      <c r="D250" s="5"/>
      <c r="I250" s="6"/>
      <c r="K250" s="6"/>
    </row>
    <row r="251" spans="4:11" ht="12" customHeight="1">
      <c r="D251" s="5"/>
      <c r="I251" s="6"/>
      <c r="K251" s="6"/>
    </row>
    <row r="252" spans="4:11" ht="12" customHeight="1">
      <c r="D252" s="5"/>
      <c r="I252" s="6"/>
      <c r="K252" s="6"/>
    </row>
    <row r="253" spans="4:11" ht="12" customHeight="1">
      <c r="D253" s="5"/>
      <c r="I253" s="6"/>
      <c r="K253" s="6"/>
    </row>
    <row r="254" spans="4:11" ht="12" customHeight="1">
      <c r="D254" s="5"/>
      <c r="I254" s="6"/>
      <c r="K254" s="6"/>
    </row>
    <row r="255" spans="4:11" ht="12" customHeight="1">
      <c r="D255" s="5"/>
      <c r="I255" s="6"/>
      <c r="K255" s="6"/>
    </row>
    <row r="256" spans="4:11" ht="12" customHeight="1">
      <c r="D256" s="5"/>
      <c r="I256" s="6"/>
      <c r="K256" s="6"/>
    </row>
    <row r="257" spans="4:11" ht="12" customHeight="1">
      <c r="D257" s="5"/>
      <c r="I257" s="6"/>
      <c r="K257" s="6"/>
    </row>
    <row r="258" spans="4:11" ht="12" customHeight="1">
      <c r="D258" s="5"/>
      <c r="I258" s="6"/>
      <c r="K258" s="6"/>
    </row>
    <row r="259" spans="4:11" ht="12" customHeight="1">
      <c r="D259" s="5"/>
      <c r="I259" s="6"/>
      <c r="K259" s="6"/>
    </row>
    <row r="260" spans="4:11" ht="12" customHeight="1">
      <c r="D260" s="5"/>
      <c r="I260" s="6"/>
      <c r="K260" s="6"/>
    </row>
    <row r="261" spans="4:11" ht="12" customHeight="1">
      <c r="D261" s="5"/>
      <c r="I261" s="6"/>
      <c r="K261" s="6"/>
    </row>
    <row r="262" spans="4:11" ht="12" customHeight="1">
      <c r="D262" s="5"/>
      <c r="I262" s="6"/>
      <c r="K262" s="6"/>
    </row>
    <row r="263" spans="4:11" ht="12" customHeight="1">
      <c r="D263" s="5"/>
      <c r="I263" s="6"/>
      <c r="K263" s="6"/>
    </row>
    <row r="264" spans="4:11" ht="12" customHeight="1">
      <c r="D264" s="5"/>
      <c r="I264" s="6"/>
      <c r="K264" s="6"/>
    </row>
    <row r="265" spans="4:11" ht="12" customHeight="1">
      <c r="D265" s="5"/>
      <c r="I265" s="6"/>
      <c r="K265" s="6"/>
    </row>
    <row r="266" spans="4:11" ht="12" customHeight="1">
      <c r="D266" s="5"/>
      <c r="I266" s="6"/>
      <c r="K266" s="6"/>
    </row>
    <row r="267" spans="4:11" ht="12" customHeight="1">
      <c r="D267" s="5"/>
      <c r="I267" s="6"/>
      <c r="K267" s="6"/>
    </row>
    <row r="268" spans="4:11" ht="12" customHeight="1">
      <c r="D268" s="5"/>
      <c r="I268" s="6"/>
      <c r="K268" s="6"/>
    </row>
    <row r="269" spans="4:11" ht="12" customHeight="1">
      <c r="D269" s="5"/>
      <c r="I269" s="6"/>
      <c r="K269" s="6"/>
    </row>
    <row r="270" spans="4:11" ht="12" customHeight="1">
      <c r="D270" s="5"/>
      <c r="I270" s="6"/>
      <c r="K270" s="6"/>
    </row>
    <row r="271" spans="4:11" ht="12" customHeight="1">
      <c r="D271" s="5"/>
      <c r="I271" s="6"/>
      <c r="K271" s="6"/>
    </row>
    <row r="272" spans="4:11" ht="12" customHeight="1">
      <c r="D272" s="5"/>
      <c r="I272" s="6"/>
      <c r="K272" s="6"/>
    </row>
    <row r="273" spans="4:11" ht="12" customHeight="1">
      <c r="D273" s="5"/>
      <c r="I273" s="6"/>
      <c r="K273" s="6"/>
    </row>
    <row r="274" spans="4:11" ht="12" customHeight="1">
      <c r="D274" s="5"/>
      <c r="I274" s="6"/>
      <c r="K274" s="6"/>
    </row>
    <row r="275" spans="4:11" ht="12" customHeight="1">
      <c r="D275" s="5"/>
      <c r="I275" s="6"/>
      <c r="K275" s="6"/>
    </row>
    <row r="276" spans="4:11" ht="12" customHeight="1">
      <c r="D276" s="5"/>
      <c r="I276" s="6"/>
      <c r="K276" s="6"/>
    </row>
    <row r="277" spans="4:11" ht="12" customHeight="1">
      <c r="D277" s="5"/>
      <c r="I277" s="6"/>
      <c r="K277" s="6"/>
    </row>
    <row r="278" spans="4:11" ht="12" customHeight="1">
      <c r="D278" s="5"/>
      <c r="I278" s="6"/>
      <c r="K278" s="6"/>
    </row>
    <row r="279" spans="4:11" ht="12" customHeight="1">
      <c r="D279" s="5"/>
      <c r="I279" s="6"/>
      <c r="K279" s="6"/>
    </row>
    <row r="280" spans="4:11" ht="12" customHeight="1">
      <c r="D280" s="5"/>
      <c r="I280" s="6"/>
      <c r="K280" s="6"/>
    </row>
    <row r="281" spans="4:11" ht="12" customHeight="1">
      <c r="D281" s="5"/>
      <c r="I281" s="6"/>
      <c r="K281" s="6"/>
    </row>
    <row r="282" spans="4:11" ht="12" customHeight="1">
      <c r="D282" s="5"/>
      <c r="I282" s="6"/>
      <c r="K282" s="6"/>
    </row>
    <row r="283" spans="4:11" ht="12" customHeight="1">
      <c r="D283" s="5"/>
      <c r="I283" s="6"/>
      <c r="K283" s="6"/>
    </row>
    <row r="284" spans="4:11" ht="12" customHeight="1">
      <c r="D284" s="5"/>
      <c r="I284" s="6"/>
      <c r="K284" s="6"/>
    </row>
    <row r="285" spans="4:11" ht="12" customHeight="1">
      <c r="D285" s="5"/>
      <c r="I285" s="6"/>
      <c r="K285" s="6"/>
    </row>
    <row r="286" spans="4:11" ht="12" customHeight="1">
      <c r="D286" s="5"/>
      <c r="I286" s="6"/>
      <c r="K286" s="6"/>
    </row>
    <row r="287" spans="4:11" ht="12" customHeight="1">
      <c r="D287" s="5"/>
      <c r="I287" s="6"/>
      <c r="K287" s="6"/>
    </row>
    <row r="288" spans="4:11" ht="12" customHeight="1">
      <c r="D288" s="5"/>
      <c r="I288" s="6"/>
      <c r="K288" s="6"/>
    </row>
    <row r="289" spans="4:11" ht="12" customHeight="1">
      <c r="D289" s="5"/>
      <c r="I289" s="6"/>
      <c r="K289" s="6"/>
    </row>
    <row r="290" spans="4:11" ht="12" customHeight="1">
      <c r="D290" s="5"/>
      <c r="I290" s="6"/>
      <c r="K290" s="6"/>
    </row>
    <row r="291" spans="4:11" ht="12" customHeight="1">
      <c r="D291" s="5"/>
      <c r="I291" s="6"/>
      <c r="K291" s="6"/>
    </row>
    <row r="292" spans="4:11" ht="12" customHeight="1">
      <c r="D292" s="5"/>
      <c r="I292" s="6"/>
      <c r="K292" s="6"/>
    </row>
    <row r="293" spans="4:11" ht="12" customHeight="1">
      <c r="D293" s="5"/>
      <c r="I293" s="6"/>
      <c r="K293" s="6"/>
    </row>
    <row r="294" spans="4:11" ht="12" customHeight="1">
      <c r="D294" s="5"/>
      <c r="I294" s="6"/>
      <c r="K294" s="6"/>
    </row>
    <row r="295" spans="4:11" ht="12" customHeight="1">
      <c r="D295" s="5"/>
      <c r="I295" s="6"/>
      <c r="K295" s="6"/>
    </row>
    <row r="296" spans="4:11" ht="12" customHeight="1">
      <c r="D296" s="5"/>
      <c r="I296" s="6"/>
      <c r="K296" s="6"/>
    </row>
    <row r="297" spans="4:11" ht="12" customHeight="1">
      <c r="D297" s="5"/>
      <c r="I297" s="6"/>
      <c r="K297" s="6"/>
    </row>
    <row r="298" spans="4:11" ht="12" customHeight="1">
      <c r="D298" s="5"/>
      <c r="I298" s="6"/>
      <c r="K298" s="6"/>
    </row>
    <row r="299" spans="4:11" ht="12" customHeight="1">
      <c r="D299" s="5"/>
      <c r="I299" s="6"/>
      <c r="K299" s="6"/>
    </row>
    <row r="300" spans="4:11" ht="12" customHeight="1">
      <c r="D300" s="5"/>
      <c r="I300" s="6"/>
      <c r="K300" s="6"/>
    </row>
    <row r="301" spans="4:11" ht="12" customHeight="1">
      <c r="D301" s="5"/>
      <c r="I301" s="6"/>
      <c r="K301" s="6"/>
    </row>
    <row r="302" spans="4:11" ht="12" customHeight="1">
      <c r="D302" s="5"/>
      <c r="I302" s="6"/>
      <c r="K302" s="6"/>
    </row>
    <row r="303" spans="4:11" ht="12" customHeight="1">
      <c r="D303" s="5"/>
      <c r="I303" s="6"/>
      <c r="K303" s="6"/>
    </row>
    <row r="304" spans="4:11" ht="12" customHeight="1">
      <c r="D304" s="5"/>
      <c r="I304" s="6"/>
      <c r="K304" s="6"/>
    </row>
    <row r="305" spans="4:11" ht="12" customHeight="1">
      <c r="D305" s="5"/>
      <c r="I305" s="6"/>
      <c r="K305" s="6"/>
    </row>
    <row r="306" spans="4:11" ht="12" customHeight="1">
      <c r="D306" s="5"/>
      <c r="I306" s="6"/>
      <c r="K306" s="6"/>
    </row>
    <row r="307" spans="4:11" ht="12" customHeight="1">
      <c r="D307" s="5"/>
      <c r="I307" s="6"/>
      <c r="K307" s="6"/>
    </row>
    <row r="308" spans="4:11" ht="12" customHeight="1">
      <c r="D308" s="5"/>
      <c r="I308" s="6"/>
      <c r="K308" s="6"/>
    </row>
    <row r="309" spans="4:11" ht="12" customHeight="1">
      <c r="D309" s="5"/>
      <c r="I309" s="6"/>
      <c r="K309" s="6"/>
    </row>
    <row r="310" spans="4:11" ht="12" customHeight="1">
      <c r="D310" s="5"/>
      <c r="I310" s="6"/>
      <c r="K310" s="6"/>
    </row>
    <row r="311" spans="4:11" ht="12" customHeight="1">
      <c r="D311" s="5"/>
      <c r="I311" s="6"/>
      <c r="K311" s="6"/>
    </row>
    <row r="312" spans="4:11" ht="12" customHeight="1">
      <c r="D312" s="5"/>
      <c r="I312" s="6"/>
      <c r="K312" s="6"/>
    </row>
    <row r="313" spans="4:11" ht="12" customHeight="1">
      <c r="D313" s="5"/>
      <c r="I313" s="6"/>
      <c r="K313" s="6"/>
    </row>
    <row r="314" spans="4:11" ht="12" customHeight="1">
      <c r="D314" s="5"/>
      <c r="I314" s="6"/>
      <c r="K314" s="6"/>
    </row>
    <row r="315" spans="4:11" ht="12" customHeight="1">
      <c r="D315" s="5"/>
      <c r="I315" s="6"/>
      <c r="K315" s="6"/>
    </row>
    <row r="316" spans="4:11" ht="12" customHeight="1">
      <c r="D316" s="5"/>
      <c r="I316" s="6"/>
      <c r="K316" s="6"/>
    </row>
    <row r="317" spans="4:11" ht="12" customHeight="1">
      <c r="D317" s="5"/>
      <c r="I317" s="6"/>
      <c r="K317" s="6"/>
    </row>
    <row r="318" spans="4:11" ht="12" customHeight="1">
      <c r="D318" s="5"/>
      <c r="I318" s="6"/>
      <c r="K318" s="6"/>
    </row>
    <row r="319" spans="4:11" ht="12" customHeight="1">
      <c r="D319" s="5"/>
      <c r="I319" s="6"/>
      <c r="K319" s="6"/>
    </row>
    <row r="320" spans="4:11" ht="12" customHeight="1">
      <c r="D320" s="5"/>
      <c r="I320" s="6"/>
      <c r="K320" s="6"/>
    </row>
    <row r="321" spans="4:11" ht="12" customHeight="1">
      <c r="D321" s="5"/>
      <c r="I321" s="6"/>
      <c r="K321" s="6"/>
    </row>
    <row r="322" spans="4:11" ht="12" customHeight="1">
      <c r="D322" s="5"/>
      <c r="I322" s="6"/>
      <c r="K322" s="6"/>
    </row>
    <row r="323" spans="4:11" ht="12" customHeight="1">
      <c r="D323" s="5"/>
      <c r="I323" s="6"/>
      <c r="K323" s="6"/>
    </row>
    <row r="324" spans="4:11" ht="12" customHeight="1">
      <c r="D324" s="5"/>
      <c r="I324" s="6"/>
      <c r="K324" s="6"/>
    </row>
    <row r="325" spans="4:11" ht="12" customHeight="1">
      <c r="D325" s="5"/>
      <c r="I325" s="6"/>
      <c r="K325" s="6"/>
    </row>
    <row r="326" spans="4:11" ht="12" customHeight="1">
      <c r="D326" s="5"/>
      <c r="I326" s="6"/>
      <c r="K326" s="6"/>
    </row>
    <row r="327" spans="4:11" ht="12" customHeight="1">
      <c r="D327" s="5"/>
      <c r="I327" s="6"/>
      <c r="K327" s="6"/>
    </row>
    <row r="328" spans="4:11" ht="12" customHeight="1">
      <c r="D328" s="5"/>
      <c r="I328" s="6"/>
      <c r="K328" s="6"/>
    </row>
    <row r="329" spans="4:11" ht="12" customHeight="1">
      <c r="D329" s="5"/>
      <c r="I329" s="6"/>
      <c r="K329" s="6"/>
    </row>
    <row r="330" spans="4:11" ht="12" customHeight="1">
      <c r="D330" s="5"/>
      <c r="I330" s="6"/>
      <c r="K330" s="6"/>
    </row>
    <row r="331" spans="4:11" ht="12" customHeight="1">
      <c r="D331" s="5"/>
      <c r="I331" s="6"/>
      <c r="K331" s="6"/>
    </row>
    <row r="332" spans="4:11" ht="12" customHeight="1">
      <c r="D332" s="5"/>
      <c r="I332" s="6"/>
      <c r="K332" s="6"/>
    </row>
    <row r="333" spans="4:11" ht="12" customHeight="1">
      <c r="D333" s="5"/>
      <c r="I333" s="6"/>
      <c r="K333" s="6"/>
    </row>
    <row r="334" spans="4:11" ht="12" customHeight="1">
      <c r="D334" s="5"/>
      <c r="I334" s="6"/>
      <c r="K334" s="6"/>
    </row>
    <row r="335" spans="4:11" ht="12" customHeight="1">
      <c r="D335" s="5"/>
      <c r="I335" s="6"/>
      <c r="K335" s="6"/>
    </row>
    <row r="336" spans="4:11" ht="12" customHeight="1">
      <c r="D336" s="5"/>
      <c r="I336" s="6"/>
      <c r="K336" s="6"/>
    </row>
    <row r="337" spans="4:11" ht="12" customHeight="1">
      <c r="D337" s="5"/>
      <c r="I337" s="6"/>
      <c r="K337" s="6"/>
    </row>
    <row r="338" spans="4:11" ht="12" customHeight="1">
      <c r="D338" s="5"/>
      <c r="I338" s="6"/>
      <c r="K338" s="6"/>
    </row>
    <row r="339" spans="4:11" ht="12" customHeight="1">
      <c r="D339" s="5"/>
      <c r="I339" s="6"/>
      <c r="K339" s="6"/>
    </row>
    <row r="340" spans="4:11" ht="12" customHeight="1">
      <c r="D340" s="5"/>
      <c r="I340" s="6"/>
      <c r="K340" s="6"/>
    </row>
    <row r="341" spans="4:11" ht="12" customHeight="1">
      <c r="D341" s="5"/>
      <c r="I341" s="6"/>
      <c r="K341" s="6"/>
    </row>
    <row r="342" spans="4:11" ht="12" customHeight="1">
      <c r="D342" s="5"/>
      <c r="I342" s="6"/>
      <c r="K342" s="6"/>
    </row>
    <row r="343" spans="4:11" ht="12" customHeight="1">
      <c r="D343" s="5"/>
      <c r="I343" s="6"/>
      <c r="K343" s="6"/>
    </row>
    <row r="344" spans="4:11" ht="12" customHeight="1">
      <c r="D344" s="5"/>
      <c r="I344" s="6"/>
      <c r="K344" s="6"/>
    </row>
    <row r="345" spans="4:11" ht="12" customHeight="1">
      <c r="D345" s="5"/>
      <c r="I345" s="6"/>
      <c r="K345" s="6"/>
    </row>
    <row r="346" spans="4:11" ht="12" customHeight="1">
      <c r="D346" s="5"/>
      <c r="I346" s="6"/>
      <c r="K346" s="6"/>
    </row>
    <row r="347" spans="4:11" ht="12" customHeight="1">
      <c r="D347" s="5"/>
      <c r="I347" s="6"/>
      <c r="K347" s="6"/>
    </row>
    <row r="348" spans="4:11" ht="12" customHeight="1">
      <c r="D348" s="5"/>
      <c r="I348" s="6"/>
      <c r="K348" s="6"/>
    </row>
    <row r="349" spans="4:11" ht="12" customHeight="1">
      <c r="D349" s="5"/>
      <c r="I349" s="6"/>
      <c r="K349" s="6"/>
    </row>
    <row r="350" spans="4:11" ht="12" customHeight="1">
      <c r="D350" s="5"/>
      <c r="I350" s="6"/>
      <c r="K350" s="6"/>
    </row>
    <row r="351" spans="4:11" ht="12" customHeight="1">
      <c r="D351" s="5"/>
      <c r="I351" s="6"/>
      <c r="K351" s="6"/>
    </row>
    <row r="352" spans="4:11" ht="12" customHeight="1">
      <c r="D352" s="5"/>
      <c r="I352" s="6"/>
      <c r="K352" s="6"/>
    </row>
    <row r="353" spans="4:11" ht="12" customHeight="1">
      <c r="D353" s="5"/>
      <c r="I353" s="6"/>
      <c r="K353" s="6"/>
    </row>
    <row r="354" spans="4:11" ht="12" customHeight="1">
      <c r="D354" s="5"/>
      <c r="I354" s="6"/>
      <c r="K354" s="6"/>
    </row>
    <row r="355" spans="4:11" ht="12" customHeight="1">
      <c r="D355" s="5"/>
      <c r="I355" s="6"/>
      <c r="K355" s="6"/>
    </row>
    <row r="356" spans="4:11" ht="12" customHeight="1">
      <c r="D356" s="5"/>
      <c r="I356" s="6"/>
      <c r="K356" s="6"/>
    </row>
    <row r="357" spans="4:11" ht="12" customHeight="1">
      <c r="D357" s="5"/>
      <c r="I357" s="6"/>
      <c r="K357" s="6"/>
    </row>
    <row r="358" spans="4:11" ht="12" customHeight="1">
      <c r="D358" s="5"/>
      <c r="I358" s="6"/>
      <c r="K358" s="6"/>
    </row>
    <row r="359" spans="4:11" ht="12" customHeight="1">
      <c r="D359" s="5"/>
      <c r="I359" s="6"/>
      <c r="K359" s="6"/>
    </row>
    <row r="360" spans="4:11" ht="12" customHeight="1">
      <c r="D360" s="5"/>
      <c r="I360" s="6"/>
      <c r="K360" s="6"/>
    </row>
    <row r="361" spans="4:11" ht="12" customHeight="1">
      <c r="D361" s="5"/>
      <c r="I361" s="6"/>
      <c r="K361" s="6"/>
    </row>
    <row r="362" spans="4:11" ht="12" customHeight="1">
      <c r="D362" s="5"/>
      <c r="I362" s="6"/>
      <c r="K362" s="6"/>
    </row>
    <row r="363" spans="4:11" ht="12" customHeight="1">
      <c r="D363" s="5"/>
      <c r="I363" s="6"/>
      <c r="K363" s="6"/>
    </row>
    <row r="364" spans="4:11" ht="12" customHeight="1">
      <c r="D364" s="5"/>
      <c r="I364" s="6"/>
      <c r="K364" s="6"/>
    </row>
    <row r="365" spans="4:11" ht="12" customHeight="1">
      <c r="D365" s="5"/>
      <c r="I365" s="6"/>
      <c r="K365" s="6"/>
    </row>
    <row r="366" spans="4:11" ht="12" customHeight="1">
      <c r="D366" s="5"/>
      <c r="I366" s="6"/>
      <c r="K366" s="6"/>
    </row>
    <row r="367" spans="4:11" ht="12" customHeight="1">
      <c r="D367" s="5"/>
      <c r="I367" s="6"/>
      <c r="K367" s="6"/>
    </row>
    <row r="368" spans="4:11" ht="12" customHeight="1">
      <c r="D368" s="5"/>
      <c r="I368" s="6"/>
      <c r="K368" s="6"/>
    </row>
    <row r="369" spans="4:11" ht="12" customHeight="1">
      <c r="D369" s="5"/>
      <c r="I369" s="6"/>
      <c r="K369" s="6"/>
    </row>
    <row r="370" spans="4:11" ht="12" customHeight="1">
      <c r="D370" s="5"/>
      <c r="I370" s="6"/>
      <c r="K370" s="6"/>
    </row>
    <row r="371" spans="4:11" ht="12" customHeight="1">
      <c r="D371" s="5"/>
      <c r="I371" s="6"/>
      <c r="K371" s="6"/>
    </row>
    <row r="372" spans="4:11" ht="12" customHeight="1">
      <c r="D372" s="5"/>
      <c r="I372" s="6"/>
      <c r="K372" s="6"/>
    </row>
    <row r="373" spans="4:11" ht="12" customHeight="1">
      <c r="D373" s="5"/>
      <c r="I373" s="6"/>
      <c r="K373" s="6"/>
    </row>
    <row r="374" spans="4:11" ht="12" customHeight="1">
      <c r="D374" s="5"/>
      <c r="I374" s="6"/>
      <c r="K374" s="6"/>
    </row>
    <row r="375" spans="4:11" ht="12" customHeight="1">
      <c r="D375" s="5"/>
      <c r="I375" s="6"/>
      <c r="K375" s="6"/>
    </row>
    <row r="376" spans="4:11" ht="12" customHeight="1">
      <c r="D376" s="5"/>
      <c r="I376" s="6"/>
      <c r="K376" s="6"/>
    </row>
    <row r="377" spans="4:11" ht="12" customHeight="1">
      <c r="D377" s="5"/>
      <c r="I377" s="6"/>
      <c r="K377" s="6"/>
    </row>
    <row r="378" spans="4:11" ht="12" customHeight="1">
      <c r="D378" s="5"/>
      <c r="I378" s="6"/>
      <c r="K378" s="6"/>
    </row>
    <row r="379" spans="4:11" ht="12" customHeight="1">
      <c r="D379" s="5"/>
      <c r="I379" s="6"/>
      <c r="K379" s="6"/>
    </row>
    <row r="380" spans="4:11" ht="12" customHeight="1">
      <c r="D380" s="5"/>
      <c r="I380" s="6"/>
      <c r="K380" s="6"/>
    </row>
    <row r="381" spans="4:11" ht="12" customHeight="1">
      <c r="D381" s="5"/>
      <c r="I381" s="6"/>
      <c r="K381" s="6"/>
    </row>
    <row r="382" spans="4:11" ht="12" customHeight="1">
      <c r="D382" s="5"/>
      <c r="I382" s="6"/>
      <c r="K382" s="6"/>
    </row>
    <row r="383" spans="4:11" ht="12" customHeight="1">
      <c r="D383" s="5"/>
      <c r="I383" s="6"/>
      <c r="K383" s="6"/>
    </row>
    <row r="384" spans="4:11" ht="12" customHeight="1">
      <c r="D384" s="5"/>
      <c r="I384" s="6"/>
      <c r="K384" s="6"/>
    </row>
    <row r="385" spans="4:11" ht="12" customHeight="1">
      <c r="D385" s="5"/>
      <c r="I385" s="6"/>
      <c r="K385" s="6"/>
    </row>
    <row r="386" spans="4:11" ht="12" customHeight="1">
      <c r="D386" s="5"/>
      <c r="I386" s="6"/>
      <c r="K386" s="6"/>
    </row>
    <row r="387" spans="4:11" ht="12" customHeight="1">
      <c r="D387" s="5"/>
      <c r="I387" s="6"/>
      <c r="K387" s="6"/>
    </row>
    <row r="388" spans="4:11" ht="12" customHeight="1">
      <c r="D388" s="5"/>
      <c r="I388" s="6"/>
      <c r="K388" s="6"/>
    </row>
    <row r="389" spans="4:11" ht="12" customHeight="1">
      <c r="D389" s="5"/>
      <c r="I389" s="6"/>
      <c r="K389" s="6"/>
    </row>
    <row r="390" spans="4:11" ht="12" customHeight="1">
      <c r="D390" s="5"/>
      <c r="I390" s="6"/>
      <c r="K390" s="6"/>
    </row>
    <row r="391" spans="4:11" ht="12" customHeight="1">
      <c r="D391" s="5"/>
      <c r="I391" s="6"/>
      <c r="K391" s="6"/>
    </row>
    <row r="392" spans="4:11" ht="12" customHeight="1">
      <c r="D392" s="5"/>
      <c r="I392" s="6"/>
      <c r="K392" s="6"/>
    </row>
    <row r="393" spans="4:11" ht="12" customHeight="1">
      <c r="D393" s="5"/>
      <c r="I393" s="6"/>
      <c r="K393" s="6"/>
    </row>
    <row r="394" spans="4:11" ht="12" customHeight="1">
      <c r="D394" s="5"/>
      <c r="I394" s="6"/>
      <c r="K394" s="6"/>
    </row>
    <row r="395" spans="4:11" ht="12" customHeight="1">
      <c r="D395" s="5"/>
      <c r="I395" s="6"/>
      <c r="K395" s="6"/>
    </row>
    <row r="396" spans="4:11" ht="12" customHeight="1">
      <c r="D396" s="5"/>
      <c r="I396" s="6"/>
      <c r="K396" s="6"/>
    </row>
    <row r="397" spans="4:11" ht="12" customHeight="1">
      <c r="D397" s="5"/>
      <c r="I397" s="6"/>
      <c r="K397" s="6"/>
    </row>
    <row r="398" spans="4:11" ht="12" customHeight="1">
      <c r="D398" s="5"/>
      <c r="I398" s="6"/>
      <c r="K398" s="6"/>
    </row>
    <row r="399" spans="4:11" ht="12" customHeight="1">
      <c r="D399" s="5"/>
      <c r="I399" s="6"/>
      <c r="K399" s="6"/>
    </row>
    <row r="400" spans="4:11" ht="12" customHeight="1">
      <c r="D400" s="5"/>
      <c r="I400" s="6"/>
      <c r="K400" s="6"/>
    </row>
    <row r="401" spans="4:11" ht="12" customHeight="1">
      <c r="D401" s="5"/>
      <c r="I401" s="6"/>
      <c r="K401" s="6"/>
    </row>
    <row r="402" spans="4:11" ht="12" customHeight="1">
      <c r="D402" s="5"/>
      <c r="I402" s="6"/>
      <c r="K402" s="6"/>
    </row>
    <row r="403" spans="4:11" ht="12" customHeight="1">
      <c r="D403" s="5"/>
      <c r="I403" s="6"/>
      <c r="K403" s="6"/>
    </row>
    <row r="404" spans="4:11" ht="12" customHeight="1">
      <c r="D404" s="5"/>
      <c r="I404" s="6"/>
      <c r="K404" s="6"/>
    </row>
    <row r="405" spans="4:11" ht="12" customHeight="1">
      <c r="D405" s="5"/>
      <c r="I405" s="6"/>
      <c r="K405" s="6"/>
    </row>
    <row r="406" spans="4:11" ht="12" customHeight="1">
      <c r="D406" s="5"/>
      <c r="I406" s="6"/>
      <c r="K406" s="6"/>
    </row>
    <row r="407" spans="4:11" ht="12" customHeight="1">
      <c r="D407" s="5"/>
      <c r="I407" s="6"/>
      <c r="K407" s="6"/>
    </row>
    <row r="408" spans="4:11" ht="12" customHeight="1">
      <c r="D408" s="5"/>
      <c r="I408" s="6"/>
      <c r="K408" s="6"/>
    </row>
    <row r="409" spans="4:11" ht="12" customHeight="1">
      <c r="D409" s="5"/>
      <c r="I409" s="6"/>
      <c r="K409" s="6"/>
    </row>
    <row r="410" spans="4:11" ht="12" customHeight="1">
      <c r="D410" s="5"/>
      <c r="I410" s="6"/>
      <c r="K410" s="6"/>
    </row>
    <row r="411" spans="4:11" ht="12" customHeight="1">
      <c r="D411" s="5"/>
      <c r="I411" s="6"/>
      <c r="K411" s="6"/>
    </row>
    <row r="412" spans="4:11" ht="12" customHeight="1">
      <c r="D412" s="5"/>
      <c r="I412" s="6"/>
      <c r="K412" s="6"/>
    </row>
    <row r="413" spans="4:11" ht="12" customHeight="1">
      <c r="D413" s="5"/>
      <c r="I413" s="6"/>
      <c r="K413" s="6"/>
    </row>
    <row r="414" spans="4:11" ht="12" customHeight="1">
      <c r="D414" s="5"/>
      <c r="I414" s="6"/>
      <c r="K414" s="6"/>
    </row>
    <row r="415" spans="4:11" ht="12" customHeight="1">
      <c r="D415" s="5"/>
      <c r="I415" s="6"/>
      <c r="K415" s="6"/>
    </row>
    <row r="416" spans="4:11" ht="12" customHeight="1">
      <c r="D416" s="5"/>
      <c r="I416" s="6"/>
      <c r="K416" s="6"/>
    </row>
    <row r="417" spans="4:11" ht="12" customHeight="1">
      <c r="D417" s="5"/>
      <c r="I417" s="6"/>
      <c r="K417" s="6"/>
    </row>
    <row r="418" spans="4:11" ht="12" customHeight="1">
      <c r="D418" s="5"/>
      <c r="I418" s="6"/>
      <c r="K418" s="6"/>
    </row>
    <row r="419" spans="4:11" ht="12" customHeight="1">
      <c r="D419" s="5"/>
      <c r="I419" s="6"/>
      <c r="K419" s="6"/>
    </row>
    <row r="420" spans="4:11" ht="12" customHeight="1">
      <c r="D420" s="5"/>
      <c r="I420" s="6"/>
      <c r="K420" s="6"/>
    </row>
    <row r="421" spans="4:11" ht="12" customHeight="1">
      <c r="D421" s="5"/>
      <c r="I421" s="6"/>
      <c r="K421" s="6"/>
    </row>
    <row r="422" spans="4:11" ht="12" customHeight="1">
      <c r="D422" s="5"/>
      <c r="I422" s="6"/>
      <c r="K422" s="6"/>
    </row>
    <row r="423" spans="4:11" ht="12" customHeight="1">
      <c r="D423" s="5"/>
      <c r="I423" s="6"/>
      <c r="K423" s="6"/>
    </row>
    <row r="424" spans="4:11" ht="12" customHeight="1">
      <c r="D424" s="5"/>
      <c r="I424" s="6"/>
      <c r="K424" s="6"/>
    </row>
    <row r="425" spans="4:11" ht="12" customHeight="1">
      <c r="D425" s="5"/>
      <c r="I425" s="6"/>
      <c r="K425" s="6"/>
    </row>
    <row r="426" spans="4:11" ht="12" customHeight="1">
      <c r="D426" s="5"/>
      <c r="I426" s="6"/>
      <c r="K426" s="6"/>
    </row>
    <row r="427" spans="4:11" ht="12" customHeight="1">
      <c r="D427" s="5"/>
      <c r="I427" s="6"/>
      <c r="K427" s="6"/>
    </row>
    <row r="428" spans="4:11" ht="12" customHeight="1">
      <c r="D428" s="5"/>
      <c r="I428" s="6"/>
      <c r="K428" s="6"/>
    </row>
    <row r="429" spans="4:11" ht="12" customHeight="1">
      <c r="D429" s="5"/>
      <c r="I429" s="6"/>
      <c r="K429" s="6"/>
    </row>
    <row r="430" spans="4:11" ht="12" customHeight="1">
      <c r="D430" s="5"/>
      <c r="I430" s="6"/>
      <c r="K430" s="6"/>
    </row>
    <row r="431" spans="4:11" ht="12" customHeight="1">
      <c r="D431" s="5"/>
      <c r="I431" s="6"/>
      <c r="K431" s="6"/>
    </row>
    <row r="432" spans="4:11" ht="12" customHeight="1">
      <c r="D432" s="5"/>
      <c r="I432" s="6"/>
      <c r="K432" s="6"/>
    </row>
    <row r="433" spans="4:11" ht="12" customHeight="1">
      <c r="D433" s="5"/>
      <c r="I433" s="6"/>
      <c r="K433" s="6"/>
    </row>
    <row r="434" spans="4:11" ht="12" customHeight="1">
      <c r="D434" s="5"/>
      <c r="I434" s="6"/>
      <c r="K434" s="6"/>
    </row>
    <row r="435" spans="4:11" ht="12" customHeight="1">
      <c r="D435" s="5"/>
      <c r="I435" s="6"/>
      <c r="K435" s="6"/>
    </row>
    <row r="436" spans="4:11" ht="12" customHeight="1">
      <c r="D436" s="5"/>
      <c r="I436" s="6"/>
      <c r="K436" s="6"/>
    </row>
    <row r="437" spans="4:11" ht="12" customHeight="1">
      <c r="D437" s="5"/>
      <c r="I437" s="6"/>
      <c r="K437" s="6"/>
    </row>
    <row r="438" spans="4:11" ht="12" customHeight="1">
      <c r="D438" s="5"/>
      <c r="I438" s="6"/>
      <c r="K438" s="6"/>
    </row>
    <row r="439" spans="4:11" ht="12" customHeight="1">
      <c r="D439" s="5"/>
      <c r="I439" s="6"/>
      <c r="K439" s="6"/>
    </row>
    <row r="440" spans="4:11" ht="12" customHeight="1">
      <c r="D440" s="5"/>
      <c r="I440" s="6"/>
      <c r="K440" s="6"/>
    </row>
    <row r="441" spans="4:11" ht="12" customHeight="1">
      <c r="D441" s="5"/>
      <c r="I441" s="6"/>
      <c r="K441" s="6"/>
    </row>
    <row r="442" spans="4:11" ht="12" customHeight="1">
      <c r="D442" s="5"/>
      <c r="I442" s="6"/>
      <c r="K442" s="6"/>
    </row>
    <row r="443" spans="4:11" ht="12" customHeight="1">
      <c r="D443" s="5"/>
      <c r="I443" s="6"/>
      <c r="K443" s="6"/>
    </row>
    <row r="444" spans="4:11" ht="12" customHeight="1">
      <c r="D444" s="5"/>
      <c r="I444" s="6"/>
      <c r="K444" s="6"/>
    </row>
    <row r="445" spans="4:11" ht="12" customHeight="1">
      <c r="D445" s="5"/>
      <c r="I445" s="6"/>
      <c r="K445" s="6"/>
    </row>
    <row r="446" spans="4:11" ht="12" customHeight="1">
      <c r="D446" s="5"/>
      <c r="I446" s="6"/>
      <c r="K446" s="6"/>
    </row>
    <row r="447" spans="4:11" ht="12" customHeight="1">
      <c r="D447" s="5"/>
      <c r="I447" s="6"/>
      <c r="K447" s="6"/>
    </row>
    <row r="448" spans="4:11" ht="12" customHeight="1">
      <c r="D448" s="5"/>
      <c r="I448" s="6"/>
      <c r="K448" s="6"/>
    </row>
    <row r="449" spans="4:11" ht="12" customHeight="1">
      <c r="D449" s="5"/>
      <c r="I449" s="6"/>
      <c r="K449" s="6"/>
    </row>
    <row r="450" spans="4:11" ht="12" customHeight="1">
      <c r="D450" s="5"/>
      <c r="I450" s="6"/>
      <c r="K450" s="6"/>
    </row>
    <row r="451" spans="4:11" ht="12" customHeight="1">
      <c r="D451" s="5"/>
      <c r="I451" s="6"/>
      <c r="K451" s="6"/>
    </row>
    <row r="452" spans="4:11" ht="12" customHeight="1">
      <c r="D452" s="5"/>
      <c r="I452" s="6"/>
      <c r="K452" s="6"/>
    </row>
    <row r="453" spans="4:11" ht="12" customHeight="1">
      <c r="D453" s="5"/>
      <c r="I453" s="6"/>
      <c r="K453" s="6"/>
    </row>
    <row r="454" spans="4:11" ht="12" customHeight="1">
      <c r="D454" s="5"/>
      <c r="I454" s="6"/>
      <c r="K454" s="6"/>
    </row>
    <row r="455" spans="4:11" ht="12" customHeight="1">
      <c r="D455" s="5"/>
      <c r="I455" s="6"/>
      <c r="K455" s="6"/>
    </row>
    <row r="456" spans="4:11" ht="12" customHeight="1">
      <c r="D456" s="5"/>
      <c r="I456" s="6"/>
      <c r="K456" s="6"/>
    </row>
    <row r="457" spans="4:11" ht="12" customHeight="1">
      <c r="D457" s="5"/>
      <c r="I457" s="6"/>
      <c r="K457" s="6"/>
    </row>
    <row r="458" spans="4:11" ht="12" customHeight="1">
      <c r="D458" s="5"/>
      <c r="I458" s="6"/>
      <c r="K458" s="6"/>
    </row>
    <row r="459" spans="4:11" ht="12" customHeight="1">
      <c r="D459" s="5"/>
      <c r="I459" s="6"/>
      <c r="K459" s="6"/>
    </row>
    <row r="460" spans="4:11" ht="12" customHeight="1">
      <c r="D460" s="5"/>
      <c r="I460" s="6"/>
      <c r="K460" s="6"/>
    </row>
    <row r="461" spans="4:11" ht="12" customHeight="1">
      <c r="D461" s="5"/>
      <c r="I461" s="6"/>
      <c r="K461" s="6"/>
    </row>
    <row r="462" spans="4:11" ht="12" customHeight="1">
      <c r="D462" s="5"/>
      <c r="I462" s="6"/>
      <c r="K462" s="6"/>
    </row>
    <row r="463" spans="4:11" ht="12" customHeight="1">
      <c r="D463" s="5"/>
      <c r="I463" s="6"/>
      <c r="K463" s="6"/>
    </row>
    <row r="464" spans="4:11" ht="12" customHeight="1">
      <c r="D464" s="5"/>
      <c r="I464" s="6"/>
      <c r="K464" s="6"/>
    </row>
    <row r="465" spans="4:11" ht="12" customHeight="1">
      <c r="D465" s="5"/>
      <c r="I465" s="6"/>
      <c r="K465" s="6"/>
    </row>
    <row r="466" spans="4:11" ht="12" customHeight="1">
      <c r="D466" s="5"/>
      <c r="I466" s="6"/>
      <c r="K466" s="6"/>
    </row>
    <row r="467" spans="4:11" ht="12" customHeight="1">
      <c r="D467" s="5"/>
      <c r="I467" s="6"/>
      <c r="K467" s="6"/>
    </row>
    <row r="468" spans="4:11" ht="12" customHeight="1">
      <c r="D468" s="5"/>
      <c r="I468" s="6"/>
      <c r="K468" s="6"/>
    </row>
    <row r="469" spans="4:11" ht="12" customHeight="1">
      <c r="D469" s="5"/>
      <c r="I469" s="6"/>
      <c r="K469" s="6"/>
    </row>
    <row r="470" spans="4:11" ht="12" customHeight="1">
      <c r="D470" s="5"/>
      <c r="I470" s="6"/>
      <c r="K470" s="6"/>
    </row>
    <row r="471" spans="4:11" ht="12" customHeight="1">
      <c r="D471" s="5"/>
      <c r="I471" s="6"/>
      <c r="K471" s="6"/>
    </row>
    <row r="472" spans="4:11" ht="12" customHeight="1">
      <c r="D472" s="5"/>
      <c r="I472" s="6"/>
      <c r="K472" s="6"/>
    </row>
    <row r="473" spans="4:11" ht="12" customHeight="1">
      <c r="D473" s="5"/>
      <c r="I473" s="6"/>
      <c r="K473" s="6"/>
    </row>
    <row r="474" spans="4:11" ht="12" customHeight="1">
      <c r="D474" s="5"/>
      <c r="I474" s="6"/>
      <c r="K474" s="6"/>
    </row>
    <row r="475" spans="4:11" ht="12" customHeight="1">
      <c r="D475" s="5"/>
      <c r="I475" s="6"/>
      <c r="K475" s="6"/>
    </row>
    <row r="476" spans="4:11" ht="12" customHeight="1">
      <c r="D476" s="5"/>
      <c r="I476" s="6"/>
      <c r="K476" s="6"/>
    </row>
    <row r="477" spans="4:11" ht="12" customHeight="1">
      <c r="D477" s="5"/>
      <c r="I477" s="6"/>
      <c r="K477" s="6"/>
    </row>
    <row r="478" spans="4:11" ht="12" customHeight="1">
      <c r="D478" s="5"/>
      <c r="I478" s="6"/>
      <c r="K478" s="6"/>
    </row>
    <row r="479" spans="4:11" ht="12" customHeight="1">
      <c r="D479" s="5"/>
      <c r="I479" s="6"/>
      <c r="K479" s="6"/>
    </row>
    <row r="480" spans="4:11" ht="12" customHeight="1">
      <c r="D480" s="5"/>
      <c r="I480" s="6"/>
      <c r="K480" s="6"/>
    </row>
    <row r="481" spans="4:11" ht="12" customHeight="1">
      <c r="D481" s="5"/>
      <c r="I481" s="6"/>
      <c r="K481" s="6"/>
    </row>
    <row r="482" spans="4:11" ht="12" customHeight="1">
      <c r="D482" s="5"/>
      <c r="I482" s="6"/>
      <c r="K482" s="6"/>
    </row>
    <row r="483" spans="4:11" ht="12" customHeight="1">
      <c r="D483" s="5"/>
      <c r="I483" s="6"/>
      <c r="K483" s="6"/>
    </row>
    <row r="484" spans="4:11" ht="12" customHeight="1">
      <c r="D484" s="5"/>
      <c r="I484" s="6"/>
      <c r="K484" s="6"/>
    </row>
    <row r="485" spans="4:11" ht="12" customHeight="1">
      <c r="D485" s="5"/>
      <c r="I485" s="6"/>
      <c r="K485" s="6"/>
    </row>
    <row r="486" spans="4:11" ht="12" customHeight="1">
      <c r="D486" s="5"/>
      <c r="I486" s="6"/>
      <c r="K486" s="6"/>
    </row>
    <row r="487" spans="4:11" ht="12" customHeight="1">
      <c r="D487" s="5"/>
      <c r="I487" s="6"/>
      <c r="K487" s="6"/>
    </row>
    <row r="488" spans="4:11" ht="12" customHeight="1">
      <c r="D488" s="5"/>
      <c r="I488" s="6"/>
      <c r="K488" s="6"/>
    </row>
    <row r="489" spans="4:11" ht="12" customHeight="1">
      <c r="D489" s="5"/>
      <c r="I489" s="6"/>
      <c r="K489" s="6"/>
    </row>
    <row r="490" spans="4:11" ht="12" customHeight="1">
      <c r="D490" s="5"/>
      <c r="I490" s="6"/>
      <c r="K490" s="6"/>
    </row>
    <row r="491" spans="4:11" ht="12" customHeight="1">
      <c r="D491" s="5"/>
      <c r="I491" s="6"/>
      <c r="K491" s="6"/>
    </row>
    <row r="492" spans="4:11" ht="12" customHeight="1">
      <c r="D492" s="5"/>
      <c r="I492" s="6"/>
      <c r="K492" s="6"/>
    </row>
    <row r="493" spans="4:11" ht="12" customHeight="1">
      <c r="D493" s="5"/>
      <c r="I493" s="6"/>
      <c r="K493" s="6"/>
    </row>
    <row r="494" spans="4:11" ht="12" customHeight="1">
      <c r="D494" s="5"/>
      <c r="I494" s="6"/>
      <c r="K494" s="6"/>
    </row>
    <row r="495" spans="4:11" ht="12" customHeight="1">
      <c r="D495" s="5"/>
      <c r="I495" s="6"/>
      <c r="K495" s="6"/>
    </row>
    <row r="496" spans="4:11" ht="12" customHeight="1">
      <c r="D496" s="5"/>
      <c r="I496" s="6"/>
      <c r="K496" s="6"/>
    </row>
    <row r="497" spans="4:11" ht="12" customHeight="1">
      <c r="D497" s="5"/>
      <c r="I497" s="6"/>
      <c r="K497" s="6"/>
    </row>
    <row r="498" spans="4:11" ht="12" customHeight="1">
      <c r="D498" s="5"/>
      <c r="I498" s="6"/>
      <c r="K498" s="6"/>
    </row>
    <row r="499" spans="4:11" ht="12" customHeight="1">
      <c r="D499" s="5"/>
      <c r="I499" s="6"/>
      <c r="K499" s="6"/>
    </row>
    <row r="500" spans="4:11" ht="12" customHeight="1">
      <c r="D500" s="5"/>
      <c r="I500" s="6"/>
      <c r="K500" s="6"/>
    </row>
    <row r="501" spans="4:11" ht="12" customHeight="1">
      <c r="D501" s="5"/>
      <c r="I501" s="6"/>
      <c r="K501" s="6"/>
    </row>
    <row r="502" spans="4:11" ht="12" customHeight="1">
      <c r="D502" s="5"/>
      <c r="I502" s="6"/>
      <c r="K502" s="6"/>
    </row>
    <row r="503" spans="4:11" ht="12" customHeight="1">
      <c r="D503" s="5"/>
      <c r="I503" s="6"/>
      <c r="K503" s="6"/>
    </row>
    <row r="504" spans="4:11" ht="12" customHeight="1">
      <c r="D504" s="5"/>
      <c r="I504" s="6"/>
      <c r="K504" s="6"/>
    </row>
    <row r="505" spans="4:11" ht="12" customHeight="1">
      <c r="D505" s="5"/>
      <c r="I505" s="6"/>
      <c r="K505" s="6"/>
    </row>
    <row r="506" spans="4:11" ht="12" customHeight="1">
      <c r="D506" s="5"/>
      <c r="I506" s="6"/>
      <c r="K506" s="6"/>
    </row>
    <row r="507" spans="4:11" ht="12" customHeight="1">
      <c r="D507" s="5"/>
      <c r="I507" s="6"/>
      <c r="K507" s="6"/>
    </row>
    <row r="508" spans="4:11" ht="12" customHeight="1">
      <c r="D508" s="5"/>
      <c r="I508" s="6"/>
      <c r="K508" s="6"/>
    </row>
    <row r="509" spans="4:11" ht="12" customHeight="1">
      <c r="D509" s="5"/>
      <c r="I509" s="6"/>
      <c r="K509" s="6"/>
    </row>
    <row r="510" spans="4:11" ht="12" customHeight="1">
      <c r="D510" s="5"/>
      <c r="I510" s="6"/>
      <c r="K510" s="6"/>
    </row>
    <row r="511" spans="4:11" ht="12" customHeight="1">
      <c r="D511" s="5"/>
      <c r="I511" s="6"/>
      <c r="K511" s="6"/>
    </row>
    <row r="512" spans="4:11" ht="12" customHeight="1">
      <c r="D512" s="5"/>
      <c r="I512" s="6"/>
      <c r="K512" s="6"/>
    </row>
    <row r="513" spans="4:11" ht="12" customHeight="1">
      <c r="D513" s="5"/>
      <c r="I513" s="6"/>
      <c r="K513" s="6"/>
    </row>
    <row r="514" spans="4:11" ht="12" customHeight="1">
      <c r="D514" s="5"/>
      <c r="I514" s="6"/>
      <c r="K514" s="6"/>
    </row>
    <row r="515" spans="4:11" ht="12" customHeight="1">
      <c r="D515" s="5"/>
      <c r="I515" s="6"/>
      <c r="K515" s="6"/>
    </row>
    <row r="516" spans="4:11" ht="12" customHeight="1">
      <c r="D516" s="5"/>
      <c r="I516" s="6"/>
      <c r="K516" s="6"/>
    </row>
    <row r="517" spans="4:11" ht="12" customHeight="1">
      <c r="D517" s="5"/>
      <c r="I517" s="6"/>
      <c r="K517" s="6"/>
    </row>
    <row r="518" spans="4:11" ht="12" customHeight="1">
      <c r="D518" s="5"/>
      <c r="I518" s="6"/>
      <c r="K518" s="6"/>
    </row>
    <row r="519" spans="4:11" ht="12" customHeight="1">
      <c r="D519" s="5"/>
      <c r="I519" s="6"/>
      <c r="K519" s="6"/>
    </row>
    <row r="520" spans="4:11" ht="12" customHeight="1">
      <c r="D520" s="5"/>
      <c r="I520" s="6"/>
      <c r="K520" s="6"/>
    </row>
    <row r="521" spans="4:11" ht="12" customHeight="1">
      <c r="D521" s="5"/>
      <c r="I521" s="6"/>
      <c r="K521" s="6"/>
    </row>
    <row r="522" spans="4:11" ht="12" customHeight="1">
      <c r="D522" s="5"/>
      <c r="I522" s="6"/>
      <c r="K522" s="6"/>
    </row>
    <row r="523" spans="4:11" ht="12" customHeight="1">
      <c r="D523" s="5"/>
      <c r="I523" s="6"/>
      <c r="K523" s="6"/>
    </row>
    <row r="524" spans="4:11" ht="12" customHeight="1">
      <c r="D524" s="5"/>
      <c r="I524" s="6"/>
      <c r="K524" s="6"/>
    </row>
    <row r="525" spans="4:11" ht="12" customHeight="1">
      <c r="D525" s="5"/>
      <c r="I525" s="6"/>
      <c r="K525" s="6"/>
    </row>
    <row r="526" spans="4:11" ht="12" customHeight="1">
      <c r="D526" s="5"/>
      <c r="I526" s="6"/>
      <c r="K526" s="6"/>
    </row>
    <row r="527" spans="4:11" ht="12" customHeight="1">
      <c r="D527" s="5"/>
      <c r="I527" s="6"/>
      <c r="K527" s="6"/>
    </row>
    <row r="528" spans="4:11" ht="12" customHeight="1">
      <c r="D528" s="5"/>
      <c r="I528" s="6"/>
      <c r="K528" s="6"/>
    </row>
    <row r="529" spans="4:11" ht="12" customHeight="1">
      <c r="D529" s="5"/>
      <c r="I529" s="6"/>
      <c r="K529" s="6"/>
    </row>
    <row r="530" spans="4:11" ht="12" customHeight="1">
      <c r="D530" s="5"/>
      <c r="I530" s="6"/>
      <c r="K530" s="6"/>
    </row>
    <row r="531" spans="4:11" ht="12" customHeight="1">
      <c r="D531" s="5"/>
      <c r="I531" s="6"/>
      <c r="K531" s="6"/>
    </row>
    <row r="532" spans="4:11" ht="12" customHeight="1">
      <c r="D532" s="5"/>
      <c r="I532" s="6"/>
      <c r="K532" s="6"/>
    </row>
    <row r="533" spans="4:11" ht="12" customHeight="1">
      <c r="D533" s="5"/>
      <c r="I533" s="6"/>
      <c r="K533" s="6"/>
    </row>
    <row r="534" spans="4:11" ht="12" customHeight="1">
      <c r="D534" s="5"/>
      <c r="I534" s="6"/>
      <c r="K534" s="6"/>
    </row>
    <row r="535" spans="4:11" ht="12" customHeight="1">
      <c r="D535" s="5"/>
      <c r="I535" s="6"/>
      <c r="K535" s="6"/>
    </row>
    <row r="536" spans="4:11" ht="12" customHeight="1">
      <c r="D536" s="5"/>
      <c r="I536" s="6"/>
      <c r="K536" s="6"/>
    </row>
    <row r="537" spans="4:11" ht="12" customHeight="1">
      <c r="D537" s="5"/>
      <c r="I537" s="6"/>
      <c r="K537" s="6"/>
    </row>
    <row r="538" spans="4:11" ht="12" customHeight="1">
      <c r="D538" s="5"/>
      <c r="I538" s="6"/>
      <c r="K538" s="6"/>
    </row>
    <row r="539" spans="4:11" ht="12" customHeight="1">
      <c r="D539" s="5"/>
      <c r="I539" s="6"/>
      <c r="K539" s="6"/>
    </row>
    <row r="540" spans="4:11" ht="12" customHeight="1">
      <c r="D540" s="5"/>
      <c r="I540" s="6"/>
      <c r="K540" s="6"/>
    </row>
    <row r="541" spans="4:11" ht="12" customHeight="1">
      <c r="D541" s="5"/>
      <c r="I541" s="6"/>
      <c r="K541" s="6"/>
    </row>
    <row r="542" spans="4:11" ht="12" customHeight="1">
      <c r="D542" s="5"/>
      <c r="I542" s="6"/>
      <c r="K542" s="6"/>
    </row>
    <row r="543" spans="4:11" ht="12" customHeight="1">
      <c r="D543" s="5"/>
      <c r="I543" s="6"/>
      <c r="K543" s="6"/>
    </row>
    <row r="544" spans="4:11" ht="12" customHeight="1">
      <c r="D544" s="5"/>
      <c r="I544" s="6"/>
      <c r="K544" s="6"/>
    </row>
    <row r="545" spans="4:11" ht="12" customHeight="1">
      <c r="D545" s="5"/>
      <c r="I545" s="6"/>
      <c r="K545" s="6"/>
    </row>
    <row r="546" spans="4:11" ht="12" customHeight="1">
      <c r="D546" s="5"/>
      <c r="I546" s="6"/>
      <c r="K546" s="6"/>
    </row>
    <row r="547" spans="4:11" ht="12" customHeight="1">
      <c r="D547" s="5"/>
      <c r="I547" s="6"/>
      <c r="K547" s="6"/>
    </row>
    <row r="548" spans="4:11" ht="12" customHeight="1">
      <c r="D548" s="5"/>
      <c r="I548" s="6"/>
      <c r="K548" s="6"/>
    </row>
    <row r="549" spans="4:11" ht="12" customHeight="1">
      <c r="D549" s="5"/>
      <c r="I549" s="6"/>
      <c r="K549" s="6"/>
    </row>
    <row r="550" spans="4:11" ht="12" customHeight="1">
      <c r="D550" s="5"/>
      <c r="I550" s="6"/>
      <c r="K550" s="6"/>
    </row>
    <row r="551" spans="4:11" ht="12" customHeight="1">
      <c r="D551" s="5"/>
      <c r="I551" s="6"/>
      <c r="K551" s="6"/>
    </row>
    <row r="552" spans="4:11" ht="12" customHeight="1">
      <c r="D552" s="5"/>
      <c r="I552" s="6"/>
      <c r="K552" s="6"/>
    </row>
    <row r="553" spans="4:11" ht="12" customHeight="1">
      <c r="D553" s="5"/>
      <c r="I553" s="6"/>
      <c r="K553" s="6"/>
    </row>
    <row r="554" spans="4:11" ht="12" customHeight="1">
      <c r="D554" s="5"/>
      <c r="I554" s="6"/>
      <c r="K554" s="6"/>
    </row>
    <row r="555" spans="4:11" ht="12" customHeight="1">
      <c r="D555" s="5"/>
      <c r="I555" s="6"/>
      <c r="K555" s="6"/>
    </row>
    <row r="556" spans="4:11" ht="12" customHeight="1">
      <c r="D556" s="5"/>
      <c r="I556" s="6"/>
      <c r="K556" s="6"/>
    </row>
    <row r="557" spans="4:11" ht="12" customHeight="1">
      <c r="D557" s="5"/>
      <c r="I557" s="6"/>
      <c r="K557" s="6"/>
    </row>
    <row r="558" spans="4:11" ht="12" customHeight="1">
      <c r="D558" s="5"/>
      <c r="I558" s="6"/>
      <c r="K558" s="6"/>
    </row>
    <row r="559" spans="4:11" ht="12" customHeight="1">
      <c r="D559" s="5"/>
      <c r="I559" s="6"/>
      <c r="K559" s="6"/>
    </row>
    <row r="560" spans="4:11" ht="12" customHeight="1">
      <c r="D560" s="5"/>
      <c r="I560" s="6"/>
      <c r="K560" s="6"/>
    </row>
    <row r="561" spans="4:11" ht="12" customHeight="1">
      <c r="D561" s="5"/>
      <c r="I561" s="6"/>
      <c r="K561" s="6"/>
    </row>
    <row r="562" spans="4:11" ht="12" customHeight="1">
      <c r="D562" s="5"/>
      <c r="I562" s="6"/>
      <c r="K562" s="6"/>
    </row>
    <row r="563" spans="4:11" ht="12" customHeight="1">
      <c r="D563" s="5"/>
      <c r="I563" s="6"/>
      <c r="K563" s="6"/>
    </row>
    <row r="564" spans="4:11" ht="12" customHeight="1">
      <c r="D564" s="5"/>
      <c r="I564" s="6"/>
      <c r="K564" s="6"/>
    </row>
    <row r="565" spans="4:11" ht="12" customHeight="1">
      <c r="D565" s="5"/>
      <c r="I565" s="6"/>
      <c r="K565" s="6"/>
    </row>
    <row r="566" spans="4:11" ht="12" customHeight="1">
      <c r="D566" s="5"/>
      <c r="I566" s="6"/>
      <c r="K566" s="6"/>
    </row>
    <row r="567" spans="4:11" ht="12" customHeight="1">
      <c r="D567" s="5"/>
      <c r="I567" s="6"/>
      <c r="K567" s="6"/>
    </row>
    <row r="568" spans="4:11" ht="12" customHeight="1">
      <c r="D568" s="5"/>
      <c r="I568" s="6"/>
      <c r="K568" s="6"/>
    </row>
    <row r="569" spans="4:11" ht="12" customHeight="1">
      <c r="D569" s="5"/>
      <c r="I569" s="6"/>
      <c r="K569" s="6"/>
    </row>
    <row r="570" spans="4:11" ht="12" customHeight="1">
      <c r="D570" s="5"/>
      <c r="I570" s="6"/>
      <c r="K570" s="6"/>
    </row>
    <row r="571" spans="4:11" ht="12" customHeight="1">
      <c r="D571" s="5"/>
      <c r="I571" s="6"/>
      <c r="K571" s="6"/>
    </row>
    <row r="572" spans="4:11" ht="12" customHeight="1">
      <c r="D572" s="5"/>
      <c r="I572" s="6"/>
      <c r="K572" s="6"/>
    </row>
    <row r="573" spans="4:11" ht="12" customHeight="1">
      <c r="D573" s="5"/>
      <c r="I573" s="6"/>
      <c r="K573" s="6"/>
    </row>
    <row r="574" spans="4:11" ht="12" customHeight="1">
      <c r="D574" s="5"/>
      <c r="I574" s="6"/>
      <c r="K574" s="6"/>
    </row>
    <row r="575" spans="4:11" ht="12" customHeight="1">
      <c r="D575" s="5"/>
      <c r="I575" s="6"/>
      <c r="K575" s="6"/>
    </row>
    <row r="576" spans="4:11" ht="12" customHeight="1">
      <c r="D576" s="5"/>
      <c r="I576" s="6"/>
      <c r="K576" s="6"/>
    </row>
    <row r="577" spans="4:11" ht="12" customHeight="1">
      <c r="D577" s="5"/>
      <c r="I577" s="6"/>
      <c r="K577" s="6"/>
    </row>
    <row r="578" spans="4:11" ht="12" customHeight="1">
      <c r="D578" s="5"/>
      <c r="I578" s="6"/>
      <c r="K578" s="6"/>
    </row>
    <row r="579" spans="4:11" ht="12" customHeight="1">
      <c r="D579" s="5"/>
      <c r="I579" s="6"/>
      <c r="K579" s="6"/>
    </row>
    <row r="580" spans="4:11" ht="12" customHeight="1">
      <c r="D580" s="5"/>
      <c r="I580" s="6"/>
      <c r="K580" s="6"/>
    </row>
    <row r="581" spans="4:11" ht="12" customHeight="1">
      <c r="D581" s="5"/>
      <c r="I581" s="6"/>
      <c r="K581" s="6"/>
    </row>
    <row r="582" spans="4:11" ht="12" customHeight="1">
      <c r="D582" s="5"/>
      <c r="I582" s="6"/>
      <c r="K582" s="6"/>
    </row>
    <row r="583" spans="4:11" ht="12" customHeight="1">
      <c r="D583" s="5"/>
      <c r="I583" s="6"/>
      <c r="K583" s="6"/>
    </row>
    <row r="584" spans="4:11" ht="12" customHeight="1">
      <c r="D584" s="5"/>
      <c r="I584" s="6"/>
      <c r="K584" s="6"/>
    </row>
    <row r="585" spans="4:11" ht="12" customHeight="1">
      <c r="D585" s="5"/>
      <c r="I585" s="6"/>
      <c r="K585" s="6"/>
    </row>
    <row r="586" spans="4:11" ht="12" customHeight="1">
      <c r="D586" s="5"/>
      <c r="I586" s="6"/>
      <c r="K586" s="6"/>
    </row>
    <row r="587" spans="4:11" ht="12" customHeight="1">
      <c r="D587" s="5"/>
      <c r="I587" s="6"/>
      <c r="K587" s="6"/>
    </row>
    <row r="588" spans="4:11" ht="12" customHeight="1">
      <c r="D588" s="5"/>
      <c r="I588" s="6"/>
      <c r="K588" s="6"/>
    </row>
    <row r="589" spans="4:11" ht="12" customHeight="1">
      <c r="D589" s="5"/>
      <c r="I589" s="6"/>
      <c r="K589" s="6"/>
    </row>
    <row r="590" spans="4:11" ht="12" customHeight="1">
      <c r="D590" s="5"/>
      <c r="I590" s="6"/>
      <c r="K590" s="6"/>
    </row>
    <row r="591" spans="4:11" ht="12" customHeight="1">
      <c r="D591" s="5"/>
      <c r="I591" s="6"/>
      <c r="K591" s="6"/>
    </row>
    <row r="592" spans="4:11" ht="12" customHeight="1">
      <c r="D592" s="5"/>
      <c r="I592" s="6"/>
      <c r="K592" s="6"/>
    </row>
    <row r="593" spans="4:11" ht="12" customHeight="1">
      <c r="D593" s="5"/>
      <c r="I593" s="6"/>
      <c r="K593" s="6"/>
    </row>
    <row r="594" spans="4:11" ht="12" customHeight="1">
      <c r="D594" s="5"/>
      <c r="I594" s="6"/>
      <c r="K594" s="6"/>
    </row>
    <row r="595" spans="4:11" ht="12" customHeight="1">
      <c r="D595" s="5"/>
      <c r="I595" s="6"/>
      <c r="K595" s="6"/>
    </row>
    <row r="596" spans="4:11" ht="12" customHeight="1">
      <c r="D596" s="5"/>
      <c r="I596" s="6"/>
      <c r="K596" s="6"/>
    </row>
    <row r="597" spans="4:11" ht="12" customHeight="1">
      <c r="D597" s="5"/>
      <c r="I597" s="6"/>
      <c r="K597" s="6"/>
    </row>
    <row r="598" spans="4:11" ht="12" customHeight="1">
      <c r="D598" s="5"/>
      <c r="I598" s="6"/>
      <c r="K598" s="6"/>
    </row>
    <row r="599" spans="4:11" ht="12" customHeight="1">
      <c r="D599" s="5"/>
      <c r="I599" s="6"/>
      <c r="K599" s="6"/>
    </row>
    <row r="600" spans="4:11" ht="12" customHeight="1">
      <c r="D600" s="5"/>
      <c r="I600" s="6"/>
      <c r="K600" s="6"/>
    </row>
    <row r="601" spans="4:11" ht="12" customHeight="1">
      <c r="D601" s="5"/>
      <c r="I601" s="6"/>
      <c r="K601" s="6"/>
    </row>
    <row r="602" spans="4:11" ht="12" customHeight="1">
      <c r="D602" s="5"/>
      <c r="I602" s="6"/>
      <c r="K602" s="6"/>
    </row>
    <row r="603" spans="4:11" ht="12" customHeight="1">
      <c r="D603" s="5"/>
      <c r="I603" s="6"/>
      <c r="K603" s="6"/>
    </row>
    <row r="604" spans="4:11" ht="12" customHeight="1">
      <c r="D604" s="5"/>
      <c r="I604" s="6"/>
      <c r="K604" s="6"/>
    </row>
    <row r="605" spans="4:11" ht="12" customHeight="1">
      <c r="D605" s="5"/>
      <c r="I605" s="6"/>
      <c r="K605" s="6"/>
    </row>
    <row r="606" spans="4:11" ht="12" customHeight="1">
      <c r="D606" s="5"/>
      <c r="I606" s="6"/>
      <c r="K606" s="6"/>
    </row>
    <row r="607" spans="4:11" ht="12" customHeight="1">
      <c r="D607" s="5"/>
      <c r="I607" s="6"/>
      <c r="K607" s="6"/>
    </row>
    <row r="608" spans="4:11" ht="12" customHeight="1">
      <c r="D608" s="5"/>
      <c r="I608" s="6"/>
      <c r="K608" s="6"/>
    </row>
    <row r="609" spans="4:11" ht="12" customHeight="1">
      <c r="D609" s="5"/>
      <c r="I609" s="6"/>
      <c r="K609" s="6"/>
    </row>
    <row r="610" spans="4:11" ht="12" customHeight="1">
      <c r="D610" s="5"/>
      <c r="I610" s="6"/>
      <c r="K610" s="6"/>
    </row>
    <row r="611" spans="4:11" ht="12" customHeight="1">
      <c r="D611" s="5"/>
      <c r="I611" s="6"/>
      <c r="K611" s="6"/>
    </row>
    <row r="612" spans="4:11" ht="12" customHeight="1">
      <c r="D612" s="5"/>
      <c r="I612" s="6"/>
      <c r="K612" s="6"/>
    </row>
    <row r="613" spans="4:11" ht="12" customHeight="1">
      <c r="D613" s="5"/>
      <c r="I613" s="6"/>
      <c r="K613" s="6"/>
    </row>
    <row r="614" spans="4:11" ht="12" customHeight="1">
      <c r="D614" s="5"/>
      <c r="I614" s="6"/>
      <c r="K614" s="6"/>
    </row>
    <row r="615" spans="4:11" ht="12" customHeight="1">
      <c r="D615" s="5"/>
      <c r="I615" s="6"/>
      <c r="K615" s="6"/>
    </row>
    <row r="616" spans="4:11" ht="12" customHeight="1">
      <c r="D616" s="5"/>
      <c r="I616" s="6"/>
      <c r="K616" s="6"/>
    </row>
    <row r="617" spans="4:11" ht="12" customHeight="1">
      <c r="D617" s="5"/>
      <c r="I617" s="6"/>
      <c r="K617" s="6"/>
    </row>
    <row r="618" spans="4:11" ht="12" customHeight="1">
      <c r="D618" s="5"/>
      <c r="I618" s="6"/>
      <c r="K618" s="6"/>
    </row>
    <row r="619" spans="4:11" ht="12" customHeight="1">
      <c r="D619" s="5"/>
      <c r="I619" s="6"/>
      <c r="K619" s="6"/>
    </row>
    <row r="620" spans="4:11" ht="12" customHeight="1">
      <c r="D620" s="5"/>
      <c r="I620" s="6"/>
      <c r="K620" s="6"/>
    </row>
    <row r="621" spans="4:11" ht="12" customHeight="1">
      <c r="D621" s="5"/>
      <c r="I621" s="6"/>
      <c r="K621" s="6"/>
    </row>
    <row r="622" spans="4:11" ht="12" customHeight="1">
      <c r="D622" s="5"/>
      <c r="I622" s="6"/>
      <c r="K622" s="6"/>
    </row>
    <row r="623" spans="4:11" ht="12" customHeight="1">
      <c r="D623" s="5"/>
      <c r="I623" s="6"/>
      <c r="K623" s="6"/>
    </row>
    <row r="624" spans="4:11" ht="12" customHeight="1">
      <c r="D624" s="5"/>
      <c r="I624" s="6"/>
      <c r="K624" s="6"/>
    </row>
    <row r="625" spans="4:11" ht="12" customHeight="1">
      <c r="D625" s="5"/>
      <c r="I625" s="6"/>
      <c r="K625" s="6"/>
    </row>
    <row r="626" spans="4:11" ht="12" customHeight="1">
      <c r="D626" s="5"/>
      <c r="I626" s="6"/>
      <c r="K626" s="6"/>
    </row>
    <row r="627" spans="4:11" ht="12" customHeight="1">
      <c r="D627" s="5"/>
      <c r="I627" s="6"/>
      <c r="K627" s="6"/>
    </row>
    <row r="628" spans="4:11" ht="12" customHeight="1">
      <c r="D628" s="5"/>
      <c r="I628" s="6"/>
      <c r="K628" s="6"/>
    </row>
    <row r="629" spans="4:11" ht="12" customHeight="1">
      <c r="D629" s="5"/>
      <c r="I629" s="6"/>
      <c r="K629" s="6"/>
    </row>
    <row r="630" spans="4:11" ht="12" customHeight="1">
      <c r="D630" s="5"/>
      <c r="I630" s="6"/>
      <c r="K630" s="6"/>
    </row>
    <row r="631" spans="4:11" ht="12" customHeight="1">
      <c r="D631" s="5"/>
      <c r="I631" s="6"/>
      <c r="K631" s="6"/>
    </row>
    <row r="632" spans="4:11" ht="12" customHeight="1">
      <c r="D632" s="5"/>
      <c r="I632" s="6"/>
      <c r="K632" s="6"/>
    </row>
    <row r="633" spans="4:11" ht="12" customHeight="1">
      <c r="D633" s="5"/>
      <c r="I633" s="6"/>
      <c r="K633" s="6"/>
    </row>
    <row r="634" spans="4:11" ht="12" customHeight="1">
      <c r="D634" s="5"/>
      <c r="I634" s="6"/>
      <c r="K634" s="6"/>
    </row>
    <row r="635" spans="4:11" ht="12" customHeight="1">
      <c r="D635" s="5"/>
      <c r="I635" s="6"/>
      <c r="K635" s="6"/>
    </row>
    <row r="636" spans="4:11" ht="12" customHeight="1">
      <c r="D636" s="5"/>
      <c r="I636" s="6"/>
      <c r="K636" s="6"/>
    </row>
    <row r="637" spans="4:11" ht="12" customHeight="1">
      <c r="D637" s="5"/>
      <c r="I637" s="6"/>
      <c r="K637" s="6"/>
    </row>
    <row r="638" spans="4:11" ht="12" customHeight="1">
      <c r="D638" s="5"/>
      <c r="I638" s="6"/>
      <c r="K638" s="6"/>
    </row>
    <row r="639" spans="4:11" ht="12" customHeight="1">
      <c r="D639" s="5"/>
      <c r="I639" s="6"/>
      <c r="K639" s="6"/>
    </row>
    <row r="640" spans="4:11" ht="12" customHeight="1">
      <c r="D640" s="5"/>
      <c r="I640" s="6"/>
      <c r="K640" s="6"/>
    </row>
    <row r="641" spans="4:11" ht="12" customHeight="1">
      <c r="D641" s="5"/>
      <c r="I641" s="6"/>
      <c r="K641" s="6"/>
    </row>
    <row r="642" spans="4:11" ht="12" customHeight="1">
      <c r="D642" s="5"/>
      <c r="I642" s="6"/>
      <c r="K642" s="6"/>
    </row>
    <row r="643" spans="4:11" ht="12" customHeight="1">
      <c r="D643" s="5"/>
      <c r="I643" s="6"/>
      <c r="K643" s="6"/>
    </row>
    <row r="644" spans="4:11" ht="12" customHeight="1">
      <c r="D644" s="5"/>
      <c r="I644" s="6"/>
      <c r="K644" s="6"/>
    </row>
    <row r="645" spans="4:11" ht="12" customHeight="1">
      <c r="D645" s="5"/>
      <c r="I645" s="6"/>
      <c r="K645" s="6"/>
    </row>
    <row r="646" spans="4:11" ht="12" customHeight="1">
      <c r="D646" s="5"/>
      <c r="I646" s="6"/>
      <c r="K646" s="6"/>
    </row>
    <row r="647" spans="4:11" ht="12" customHeight="1">
      <c r="D647" s="5"/>
      <c r="I647" s="6"/>
      <c r="K647" s="6"/>
    </row>
    <row r="648" spans="4:11" ht="12" customHeight="1">
      <c r="D648" s="5"/>
      <c r="I648" s="6"/>
      <c r="K648" s="6"/>
    </row>
    <row r="649" spans="4:11" ht="12" customHeight="1">
      <c r="D649" s="5"/>
      <c r="I649" s="6"/>
      <c r="K649" s="6"/>
    </row>
    <row r="650" spans="4:11" ht="12" customHeight="1">
      <c r="D650" s="5"/>
      <c r="I650" s="6"/>
      <c r="K650" s="6"/>
    </row>
    <row r="651" spans="4:11" ht="12" customHeight="1">
      <c r="D651" s="5"/>
      <c r="I651" s="6"/>
      <c r="K651" s="6"/>
    </row>
    <row r="652" spans="4:11" ht="12" customHeight="1">
      <c r="D652" s="5"/>
      <c r="I652" s="6"/>
      <c r="K652" s="6"/>
    </row>
    <row r="653" spans="4:11" ht="12" customHeight="1">
      <c r="D653" s="5"/>
      <c r="I653" s="6"/>
      <c r="K653" s="6"/>
    </row>
    <row r="654" spans="4:11" ht="12" customHeight="1">
      <c r="D654" s="5"/>
      <c r="I654" s="6"/>
      <c r="K654" s="6"/>
    </row>
    <row r="655" spans="4:11" ht="12" customHeight="1">
      <c r="D655" s="5"/>
      <c r="I655" s="6"/>
      <c r="K655" s="6"/>
    </row>
    <row r="656" spans="4:11" ht="12" customHeight="1">
      <c r="D656" s="5"/>
      <c r="I656" s="6"/>
      <c r="K656" s="6"/>
    </row>
    <row r="657" spans="4:11" ht="12" customHeight="1">
      <c r="D657" s="5"/>
      <c r="I657" s="6"/>
      <c r="K657" s="6"/>
    </row>
    <row r="658" spans="4:11" ht="12" customHeight="1">
      <c r="D658" s="5"/>
      <c r="I658" s="6"/>
      <c r="K658" s="6"/>
    </row>
    <row r="659" spans="4:11" ht="12" customHeight="1">
      <c r="D659" s="5"/>
      <c r="I659" s="6"/>
      <c r="K659" s="6"/>
    </row>
    <row r="660" spans="4:11" ht="12" customHeight="1">
      <c r="D660" s="5"/>
      <c r="I660" s="6"/>
      <c r="K660" s="6"/>
    </row>
    <row r="661" spans="4:11" ht="12" customHeight="1">
      <c r="D661" s="5"/>
      <c r="I661" s="6"/>
      <c r="K661" s="6"/>
    </row>
    <row r="662" spans="4:11" ht="12" customHeight="1">
      <c r="D662" s="5"/>
      <c r="I662" s="6"/>
      <c r="K662" s="6"/>
    </row>
    <row r="663" spans="4:11" ht="12" customHeight="1">
      <c r="D663" s="5"/>
      <c r="I663" s="6"/>
      <c r="K663" s="6"/>
    </row>
    <row r="664" spans="4:11" ht="12" customHeight="1">
      <c r="D664" s="5"/>
      <c r="I664" s="6"/>
      <c r="K664" s="6"/>
    </row>
    <row r="665" spans="4:11" ht="12" customHeight="1">
      <c r="D665" s="5"/>
      <c r="I665" s="6"/>
      <c r="K665" s="6"/>
    </row>
    <row r="666" spans="4:11" ht="12" customHeight="1">
      <c r="D666" s="5"/>
      <c r="I666" s="6"/>
      <c r="K666" s="6"/>
    </row>
    <row r="667" spans="4:11" ht="12" customHeight="1">
      <c r="D667" s="5"/>
      <c r="I667" s="6"/>
      <c r="K667" s="6"/>
    </row>
    <row r="668" spans="4:11" ht="12" customHeight="1">
      <c r="D668" s="5"/>
      <c r="I668" s="6"/>
      <c r="K668" s="6"/>
    </row>
    <row r="669" spans="4:11" ht="12" customHeight="1">
      <c r="D669" s="5"/>
      <c r="I669" s="6"/>
      <c r="K669" s="6"/>
    </row>
    <row r="670" spans="4:11" ht="12" customHeight="1">
      <c r="D670" s="5"/>
      <c r="I670" s="6"/>
      <c r="K670" s="6"/>
    </row>
    <row r="671" spans="4:11" ht="12" customHeight="1">
      <c r="D671" s="5"/>
      <c r="I671" s="6"/>
      <c r="K671" s="6"/>
    </row>
    <row r="672" spans="4:11" ht="12" customHeight="1">
      <c r="D672" s="5"/>
      <c r="I672" s="6"/>
      <c r="K672" s="6"/>
    </row>
    <row r="673" spans="4:11" ht="12" customHeight="1">
      <c r="D673" s="5"/>
      <c r="I673" s="6"/>
      <c r="K673" s="6"/>
    </row>
    <row r="674" spans="4:11" ht="12" customHeight="1">
      <c r="D674" s="5"/>
      <c r="I674" s="6"/>
      <c r="K674" s="6"/>
    </row>
    <row r="675" spans="4:11" ht="12" customHeight="1">
      <c r="D675" s="5"/>
      <c r="I675" s="6"/>
      <c r="K675" s="6"/>
    </row>
    <row r="676" spans="4:11" ht="12" customHeight="1">
      <c r="D676" s="5"/>
      <c r="I676" s="6"/>
      <c r="K676" s="6"/>
    </row>
    <row r="677" spans="4:11" ht="12" customHeight="1">
      <c r="D677" s="5"/>
      <c r="I677" s="6"/>
      <c r="K677" s="6"/>
    </row>
    <row r="678" spans="4:11" ht="12" customHeight="1">
      <c r="D678" s="5"/>
      <c r="I678" s="6"/>
      <c r="K678" s="6"/>
    </row>
    <row r="679" spans="4:11" ht="12" customHeight="1">
      <c r="D679" s="5"/>
      <c r="I679" s="6"/>
      <c r="K679" s="6"/>
    </row>
    <row r="680" spans="4:11" ht="12" customHeight="1">
      <c r="D680" s="5"/>
      <c r="I680" s="6"/>
      <c r="K680" s="6"/>
    </row>
    <row r="681" spans="4:11" ht="12" customHeight="1">
      <c r="D681" s="5"/>
      <c r="I681" s="6"/>
      <c r="K681" s="6"/>
    </row>
    <row r="682" spans="4:11" ht="12" customHeight="1">
      <c r="D682" s="5"/>
      <c r="I682" s="6"/>
      <c r="K682" s="6"/>
    </row>
    <row r="683" spans="4:11" ht="12" customHeight="1">
      <c r="D683" s="5"/>
      <c r="I683" s="6"/>
      <c r="K683" s="6"/>
    </row>
    <row r="684" spans="4:11" ht="12" customHeight="1">
      <c r="D684" s="5"/>
      <c r="I684" s="6"/>
      <c r="K684" s="6"/>
    </row>
    <row r="685" spans="4:11" ht="12" customHeight="1">
      <c r="D685" s="5"/>
      <c r="I685" s="6"/>
      <c r="K685" s="6"/>
    </row>
    <row r="686" spans="4:11" ht="12" customHeight="1">
      <c r="D686" s="5"/>
      <c r="I686" s="6"/>
      <c r="K686" s="6"/>
    </row>
    <row r="687" spans="4:11" ht="12" customHeight="1">
      <c r="D687" s="5"/>
      <c r="I687" s="6"/>
      <c r="K687" s="6"/>
    </row>
    <row r="688" spans="4:11" ht="12" customHeight="1">
      <c r="D688" s="5"/>
      <c r="I688" s="6"/>
      <c r="K688" s="6"/>
    </row>
    <row r="689" spans="4:11" ht="12" customHeight="1">
      <c r="D689" s="5"/>
      <c r="I689" s="6"/>
      <c r="K689" s="6"/>
    </row>
    <row r="690" spans="4:11" ht="12" customHeight="1">
      <c r="D690" s="5"/>
      <c r="I690" s="6"/>
      <c r="K690" s="6"/>
    </row>
    <row r="691" spans="4:11" ht="12" customHeight="1">
      <c r="D691" s="5"/>
      <c r="I691" s="6"/>
      <c r="K691" s="6"/>
    </row>
    <row r="692" spans="4:11" ht="12" customHeight="1">
      <c r="D692" s="5"/>
      <c r="I692" s="6"/>
      <c r="K692" s="6"/>
    </row>
    <row r="693" spans="4:11" ht="12" customHeight="1">
      <c r="D693" s="5"/>
      <c r="I693" s="6"/>
      <c r="K693" s="6"/>
    </row>
    <row r="694" spans="4:11" ht="12" customHeight="1">
      <c r="D694" s="5"/>
      <c r="I694" s="6"/>
      <c r="K694" s="6"/>
    </row>
    <row r="695" spans="4:11" ht="12" customHeight="1">
      <c r="D695" s="5"/>
      <c r="I695" s="6"/>
      <c r="K695" s="6"/>
    </row>
    <row r="696" spans="4:11" ht="12" customHeight="1">
      <c r="D696" s="5"/>
      <c r="I696" s="6"/>
      <c r="K696" s="6"/>
    </row>
    <row r="697" spans="4:11" ht="12" customHeight="1">
      <c r="D697" s="5"/>
      <c r="I697" s="6"/>
      <c r="K697" s="6"/>
    </row>
    <row r="698" spans="4:11" ht="12" customHeight="1">
      <c r="D698" s="5"/>
      <c r="I698" s="6"/>
      <c r="K698" s="6"/>
    </row>
    <row r="699" spans="4:11" ht="12" customHeight="1">
      <c r="D699" s="5"/>
      <c r="I699" s="6"/>
      <c r="K699" s="6"/>
    </row>
    <row r="700" spans="4:11" ht="12" customHeight="1">
      <c r="D700" s="5"/>
      <c r="I700" s="6"/>
      <c r="K700" s="6"/>
    </row>
    <row r="701" spans="4:11" ht="12" customHeight="1">
      <c r="D701" s="5"/>
      <c r="I701" s="6"/>
      <c r="K701" s="6"/>
    </row>
    <row r="702" spans="4:11" ht="12" customHeight="1">
      <c r="D702" s="5"/>
      <c r="I702" s="6"/>
      <c r="K702" s="6"/>
    </row>
    <row r="703" spans="4:11" ht="12" customHeight="1">
      <c r="D703" s="5"/>
      <c r="I703" s="6"/>
      <c r="K703" s="6"/>
    </row>
    <row r="704" spans="4:11" ht="12" customHeight="1">
      <c r="D704" s="5"/>
      <c r="I704" s="6"/>
      <c r="K704" s="6"/>
    </row>
    <row r="705" spans="4:11" ht="12" customHeight="1">
      <c r="D705" s="5"/>
      <c r="I705" s="6"/>
      <c r="K705" s="6"/>
    </row>
    <row r="706" spans="4:11" ht="12" customHeight="1">
      <c r="D706" s="5"/>
      <c r="I706" s="6"/>
      <c r="K706" s="6"/>
    </row>
    <row r="707" spans="4:11" ht="12" customHeight="1">
      <c r="D707" s="5"/>
      <c r="I707" s="6"/>
      <c r="K707" s="6"/>
    </row>
    <row r="708" spans="4:11" ht="12" customHeight="1">
      <c r="D708" s="5"/>
      <c r="I708" s="6"/>
      <c r="K708" s="6"/>
    </row>
    <row r="709" spans="4:11" ht="12" customHeight="1">
      <c r="D709" s="5"/>
      <c r="I709" s="6"/>
      <c r="K709" s="6"/>
    </row>
    <row r="710" spans="4:11" ht="12" customHeight="1">
      <c r="D710" s="5"/>
      <c r="I710" s="6"/>
      <c r="K710" s="6"/>
    </row>
    <row r="711" spans="4:11" ht="12" customHeight="1">
      <c r="D711" s="5"/>
      <c r="I711" s="6"/>
      <c r="K711" s="6"/>
    </row>
    <row r="712" spans="4:11" ht="12" customHeight="1">
      <c r="D712" s="5"/>
      <c r="I712" s="6"/>
      <c r="K712" s="6"/>
    </row>
    <row r="713" spans="4:11" ht="12" customHeight="1">
      <c r="D713" s="5"/>
      <c r="I713" s="6"/>
      <c r="K713" s="6"/>
    </row>
    <row r="714" spans="4:11" ht="12" customHeight="1">
      <c r="D714" s="5"/>
      <c r="I714" s="6"/>
      <c r="K714" s="6"/>
    </row>
    <row r="715" spans="4:11" ht="12" customHeight="1">
      <c r="D715" s="5"/>
      <c r="I715" s="6"/>
      <c r="K715" s="6"/>
    </row>
    <row r="716" spans="4:11" ht="12" customHeight="1">
      <c r="D716" s="5"/>
      <c r="I716" s="6"/>
      <c r="K716" s="6"/>
    </row>
    <row r="717" spans="4:11" ht="12" customHeight="1">
      <c r="D717" s="5"/>
      <c r="I717" s="6"/>
      <c r="K717" s="6"/>
    </row>
    <row r="718" spans="4:11" ht="12" customHeight="1">
      <c r="D718" s="5"/>
      <c r="I718" s="6"/>
      <c r="K718" s="6"/>
    </row>
    <row r="719" spans="4:11" ht="12" customHeight="1">
      <c r="D719" s="5"/>
      <c r="I719" s="6"/>
      <c r="K719" s="6"/>
    </row>
    <row r="720" spans="4:11" ht="12" customHeight="1">
      <c r="D720" s="5"/>
      <c r="I720" s="6"/>
      <c r="K720" s="6"/>
    </row>
    <row r="721" spans="4:11" ht="12" customHeight="1">
      <c r="D721" s="5"/>
      <c r="I721" s="6"/>
      <c r="K721" s="6"/>
    </row>
    <row r="722" spans="4:11" ht="12" customHeight="1">
      <c r="D722" s="5"/>
      <c r="I722" s="6"/>
      <c r="K722" s="6"/>
    </row>
    <row r="723" spans="4:11" ht="12" customHeight="1">
      <c r="D723" s="5"/>
      <c r="I723" s="6"/>
      <c r="K723" s="6"/>
    </row>
    <row r="724" spans="4:11" ht="12" customHeight="1">
      <c r="D724" s="5"/>
      <c r="I724" s="6"/>
      <c r="K724" s="6"/>
    </row>
    <row r="725" spans="4:11" ht="12" customHeight="1">
      <c r="D725" s="5"/>
      <c r="I725" s="6"/>
      <c r="K725" s="6"/>
    </row>
    <row r="726" spans="4:11" ht="12" customHeight="1">
      <c r="D726" s="5"/>
      <c r="I726" s="6"/>
      <c r="K726" s="6"/>
    </row>
    <row r="727" spans="4:11" ht="12" customHeight="1">
      <c r="D727" s="5"/>
      <c r="I727" s="6"/>
      <c r="K727" s="6"/>
    </row>
    <row r="728" spans="4:11" ht="12" customHeight="1">
      <c r="D728" s="5"/>
      <c r="I728" s="6"/>
      <c r="K728" s="6"/>
    </row>
    <row r="729" spans="4:11" ht="12" customHeight="1">
      <c r="D729" s="5"/>
      <c r="I729" s="6"/>
      <c r="K729" s="6"/>
    </row>
    <row r="730" spans="4:11" ht="12" customHeight="1">
      <c r="D730" s="5"/>
      <c r="I730" s="6"/>
      <c r="K730" s="6"/>
    </row>
    <row r="731" spans="4:11" ht="12" customHeight="1">
      <c r="D731" s="5"/>
      <c r="I731" s="6"/>
      <c r="K731" s="6"/>
    </row>
    <row r="732" spans="4:11" ht="12" customHeight="1">
      <c r="D732" s="5"/>
      <c r="I732" s="6"/>
      <c r="K732" s="6"/>
    </row>
    <row r="733" spans="4:11" ht="12" customHeight="1">
      <c r="D733" s="5"/>
      <c r="I733" s="6"/>
      <c r="K733" s="6"/>
    </row>
    <row r="734" spans="4:11" ht="12" customHeight="1">
      <c r="D734" s="5"/>
      <c r="I734" s="6"/>
      <c r="K734" s="6"/>
    </row>
    <row r="735" spans="4:11" ht="12" customHeight="1">
      <c r="D735" s="5"/>
      <c r="I735" s="6"/>
      <c r="K735" s="6"/>
    </row>
    <row r="736" spans="4:11" ht="12" customHeight="1">
      <c r="D736" s="5"/>
      <c r="I736" s="6"/>
      <c r="K736" s="6"/>
    </row>
    <row r="737" spans="4:11" ht="12" customHeight="1">
      <c r="D737" s="5"/>
      <c r="I737" s="6"/>
      <c r="K737" s="6"/>
    </row>
    <row r="738" spans="4:11" ht="12" customHeight="1">
      <c r="D738" s="5"/>
      <c r="I738" s="6"/>
      <c r="K738" s="6"/>
    </row>
    <row r="739" spans="4:11" ht="12" customHeight="1">
      <c r="D739" s="5"/>
      <c r="I739" s="6"/>
      <c r="K739" s="6"/>
    </row>
    <row r="740" spans="4:11" ht="12" customHeight="1">
      <c r="D740" s="5"/>
      <c r="I740" s="6"/>
      <c r="K740" s="6"/>
    </row>
    <row r="741" spans="4:11" ht="12" customHeight="1">
      <c r="D741" s="5"/>
      <c r="I741" s="6"/>
      <c r="K741" s="6"/>
    </row>
    <row r="742" spans="4:11" ht="12" customHeight="1">
      <c r="D742" s="5"/>
      <c r="I742" s="6"/>
      <c r="K742" s="6"/>
    </row>
    <row r="743" spans="4:11" ht="12" customHeight="1">
      <c r="D743" s="5"/>
      <c r="I743" s="6"/>
      <c r="K743" s="6"/>
    </row>
    <row r="744" spans="4:11" ht="12" customHeight="1">
      <c r="D744" s="5"/>
      <c r="I744" s="6"/>
      <c r="K744" s="6"/>
    </row>
    <row r="745" spans="4:11" ht="12" customHeight="1">
      <c r="D745" s="5"/>
      <c r="I745" s="6"/>
      <c r="K745" s="6"/>
    </row>
    <row r="746" spans="4:11" ht="12" customHeight="1">
      <c r="D746" s="5"/>
      <c r="I746" s="6"/>
      <c r="K746" s="6"/>
    </row>
    <row r="747" spans="4:11" ht="12" customHeight="1">
      <c r="D747" s="5"/>
      <c r="I747" s="6"/>
      <c r="K747" s="6"/>
    </row>
    <row r="748" spans="4:11" ht="12" customHeight="1">
      <c r="D748" s="5"/>
      <c r="I748" s="6"/>
      <c r="K748" s="6"/>
    </row>
    <row r="749" spans="4:11" ht="12" customHeight="1">
      <c r="D749" s="5"/>
      <c r="I749" s="6"/>
      <c r="K749" s="6"/>
    </row>
    <row r="750" spans="4:11" ht="12" customHeight="1">
      <c r="D750" s="5"/>
      <c r="I750" s="6"/>
      <c r="K750" s="6"/>
    </row>
    <row r="751" spans="4:11" ht="12" customHeight="1">
      <c r="D751" s="5"/>
      <c r="I751" s="6"/>
      <c r="K751" s="6"/>
    </row>
    <row r="752" spans="4:11" ht="12" customHeight="1">
      <c r="D752" s="5"/>
      <c r="I752" s="6"/>
      <c r="K752" s="6"/>
    </row>
    <row r="753" spans="4:11" ht="12" customHeight="1">
      <c r="D753" s="5"/>
      <c r="I753" s="6"/>
      <c r="K753" s="6"/>
    </row>
    <row r="754" spans="4:11" ht="12" customHeight="1">
      <c r="D754" s="5"/>
      <c r="I754" s="6"/>
      <c r="K754" s="6"/>
    </row>
    <row r="755" spans="4:11" ht="12" customHeight="1">
      <c r="D755" s="5"/>
      <c r="I755" s="6"/>
      <c r="K755" s="6"/>
    </row>
    <row r="756" spans="4:11" ht="12" customHeight="1">
      <c r="D756" s="5"/>
      <c r="I756" s="6"/>
      <c r="K756" s="6"/>
    </row>
    <row r="757" spans="4:11" ht="12" customHeight="1">
      <c r="D757" s="5"/>
      <c r="I757" s="6"/>
      <c r="K757" s="6"/>
    </row>
    <row r="758" spans="4:11" ht="12" customHeight="1">
      <c r="D758" s="5"/>
      <c r="I758" s="6"/>
      <c r="K758" s="6"/>
    </row>
    <row r="759" spans="4:11" ht="12" customHeight="1">
      <c r="D759" s="5"/>
      <c r="I759" s="6"/>
      <c r="K759" s="6"/>
    </row>
    <row r="760" spans="4:11" ht="12" customHeight="1">
      <c r="D760" s="5"/>
      <c r="I760" s="6"/>
      <c r="K760" s="6"/>
    </row>
    <row r="761" spans="4:11" ht="12" customHeight="1">
      <c r="D761" s="5"/>
      <c r="I761" s="6"/>
      <c r="K761" s="6"/>
    </row>
    <row r="762" spans="4:11" ht="12" customHeight="1">
      <c r="D762" s="5"/>
      <c r="I762" s="6"/>
      <c r="K762" s="6"/>
    </row>
    <row r="763" spans="4:11" ht="12" customHeight="1">
      <c r="D763" s="5"/>
      <c r="I763" s="6"/>
      <c r="K763" s="6"/>
    </row>
    <row r="764" spans="4:11" ht="12" customHeight="1">
      <c r="D764" s="5"/>
      <c r="I764" s="6"/>
      <c r="K764" s="6"/>
    </row>
    <row r="765" spans="4:11" ht="12" customHeight="1">
      <c r="D765" s="5"/>
      <c r="I765" s="6"/>
      <c r="K765" s="6"/>
    </row>
    <row r="766" spans="4:11" ht="12" customHeight="1">
      <c r="D766" s="5"/>
      <c r="I766" s="6"/>
      <c r="K766" s="6"/>
    </row>
    <row r="767" spans="4:11" ht="12" customHeight="1">
      <c r="D767" s="5"/>
      <c r="I767" s="6"/>
      <c r="K767" s="6"/>
    </row>
    <row r="768" spans="4:11" ht="12" customHeight="1">
      <c r="D768" s="5"/>
      <c r="I768" s="6"/>
      <c r="K768" s="6"/>
    </row>
    <row r="769" spans="4:11" ht="12" customHeight="1">
      <c r="D769" s="5"/>
      <c r="I769" s="6"/>
      <c r="K769" s="6"/>
    </row>
    <row r="770" spans="4:11" ht="12" customHeight="1">
      <c r="D770" s="5"/>
      <c r="I770" s="6"/>
      <c r="K770" s="6"/>
    </row>
    <row r="771" spans="4:11" ht="12" customHeight="1">
      <c r="D771" s="5"/>
      <c r="I771" s="6"/>
      <c r="K771" s="6"/>
    </row>
    <row r="772" spans="4:11" ht="12" customHeight="1">
      <c r="D772" s="5"/>
      <c r="I772" s="6"/>
      <c r="K772" s="6"/>
    </row>
    <row r="773" spans="4:11" ht="12" customHeight="1">
      <c r="D773" s="5"/>
      <c r="I773" s="6"/>
      <c r="K773" s="6"/>
    </row>
    <row r="774" spans="4:11" ht="12" customHeight="1">
      <c r="D774" s="5"/>
      <c r="I774" s="6"/>
      <c r="K774" s="6"/>
    </row>
    <row r="775" spans="4:11" ht="12" customHeight="1">
      <c r="D775" s="5"/>
      <c r="I775" s="6"/>
      <c r="K775" s="6"/>
    </row>
    <row r="776" spans="4:11" ht="12" customHeight="1">
      <c r="D776" s="5"/>
      <c r="I776" s="6"/>
      <c r="K776" s="6"/>
    </row>
    <row r="777" spans="4:11" ht="12" customHeight="1">
      <c r="D777" s="5"/>
      <c r="I777" s="6"/>
      <c r="K777" s="6"/>
    </row>
    <row r="778" spans="4:11" ht="12" customHeight="1">
      <c r="D778" s="5"/>
      <c r="I778" s="6"/>
      <c r="K778" s="6"/>
    </row>
    <row r="779" spans="4:11" ht="12" customHeight="1">
      <c r="D779" s="5"/>
      <c r="I779" s="6"/>
      <c r="K779" s="6"/>
    </row>
    <row r="780" spans="4:11" ht="12" customHeight="1">
      <c r="D780" s="5"/>
      <c r="I780" s="6"/>
      <c r="K780" s="6"/>
    </row>
    <row r="781" spans="4:11" ht="12" customHeight="1">
      <c r="D781" s="5"/>
      <c r="I781" s="6"/>
      <c r="K781" s="6"/>
    </row>
    <row r="782" spans="4:11" ht="12" customHeight="1">
      <c r="D782" s="5"/>
      <c r="I782" s="6"/>
      <c r="K782" s="6"/>
    </row>
    <row r="783" spans="4:11" ht="12" customHeight="1">
      <c r="D783" s="5"/>
      <c r="I783" s="6"/>
      <c r="K783" s="6"/>
    </row>
    <row r="784" spans="4:11" ht="12" customHeight="1">
      <c r="D784" s="5"/>
      <c r="I784" s="6"/>
      <c r="K784" s="6"/>
    </row>
    <row r="785" spans="4:11" ht="12" customHeight="1">
      <c r="D785" s="5"/>
      <c r="I785" s="6"/>
      <c r="K785" s="6"/>
    </row>
    <row r="786" spans="4:11" ht="12" customHeight="1">
      <c r="D786" s="5"/>
      <c r="I786" s="6"/>
      <c r="K786" s="6"/>
    </row>
    <row r="787" spans="4:11" ht="12" customHeight="1">
      <c r="D787" s="5"/>
      <c r="I787" s="6"/>
      <c r="K787" s="6"/>
    </row>
    <row r="788" spans="4:11" ht="12" customHeight="1">
      <c r="D788" s="5"/>
      <c r="I788" s="6"/>
      <c r="K788" s="6"/>
    </row>
    <row r="789" spans="4:11" ht="12" customHeight="1">
      <c r="D789" s="5"/>
      <c r="I789" s="6"/>
      <c r="K789" s="6"/>
    </row>
    <row r="790" spans="4:11" ht="12" customHeight="1">
      <c r="D790" s="5"/>
      <c r="I790" s="6"/>
      <c r="K790" s="6"/>
    </row>
    <row r="791" spans="4:11" ht="12" customHeight="1">
      <c r="D791" s="5"/>
      <c r="I791" s="6"/>
      <c r="K791" s="6"/>
    </row>
    <row r="792" spans="4:11" ht="12" customHeight="1">
      <c r="D792" s="5"/>
      <c r="I792" s="6"/>
      <c r="K792" s="6"/>
    </row>
    <row r="793" spans="4:11" ht="12" customHeight="1">
      <c r="D793" s="5"/>
      <c r="I793" s="6"/>
      <c r="K793" s="6"/>
    </row>
    <row r="794" spans="4:11" ht="12" customHeight="1">
      <c r="D794" s="5"/>
      <c r="I794" s="6"/>
      <c r="K794" s="6"/>
    </row>
    <row r="795" spans="4:11" ht="12" customHeight="1">
      <c r="D795" s="5"/>
      <c r="I795" s="6"/>
      <c r="K795" s="6"/>
    </row>
    <row r="796" spans="4:11" ht="12" customHeight="1">
      <c r="D796" s="5"/>
      <c r="I796" s="6"/>
      <c r="K796" s="6"/>
    </row>
    <row r="797" spans="4:11" ht="12" customHeight="1">
      <c r="D797" s="5"/>
      <c r="I797" s="6"/>
      <c r="K797" s="6"/>
    </row>
    <row r="798" spans="4:11" ht="12" customHeight="1">
      <c r="D798" s="5"/>
      <c r="I798" s="6"/>
      <c r="K798" s="6"/>
    </row>
    <row r="799" spans="4:11" ht="12" customHeight="1">
      <c r="D799" s="5"/>
      <c r="I799" s="6"/>
      <c r="K799" s="6"/>
    </row>
    <row r="800" spans="4:11" ht="12" customHeight="1">
      <c r="D800" s="5"/>
      <c r="I800" s="6"/>
      <c r="K800" s="6"/>
    </row>
    <row r="801" spans="4:11" ht="12" customHeight="1">
      <c r="D801" s="5"/>
      <c r="I801" s="6"/>
      <c r="K801" s="6"/>
    </row>
    <row r="802" spans="4:11" ht="12" customHeight="1">
      <c r="D802" s="5"/>
      <c r="I802" s="6"/>
      <c r="K802" s="6"/>
    </row>
    <row r="803" spans="4:11" ht="12" customHeight="1">
      <c r="D803" s="5"/>
      <c r="I803" s="6"/>
      <c r="K803" s="6"/>
    </row>
    <row r="804" spans="4:11" ht="12" customHeight="1">
      <c r="D804" s="5"/>
      <c r="I804" s="6"/>
      <c r="K804" s="6"/>
    </row>
    <row r="805" spans="4:11" ht="12" customHeight="1">
      <c r="D805" s="5"/>
      <c r="I805" s="6"/>
      <c r="K805" s="6"/>
    </row>
    <row r="806" spans="4:11" ht="12" customHeight="1">
      <c r="D806" s="5"/>
      <c r="I806" s="6"/>
      <c r="K806" s="6"/>
    </row>
    <row r="807" spans="4:11" ht="12" customHeight="1">
      <c r="D807" s="5"/>
      <c r="I807" s="6"/>
      <c r="K807" s="6"/>
    </row>
    <row r="808" spans="4:11" ht="12" customHeight="1">
      <c r="D808" s="5"/>
      <c r="I808" s="6"/>
      <c r="K808" s="6"/>
    </row>
    <row r="809" spans="4:11" ht="12" customHeight="1">
      <c r="D809" s="5"/>
      <c r="I809" s="6"/>
      <c r="K809" s="6"/>
    </row>
    <row r="810" spans="4:11" ht="12" customHeight="1">
      <c r="D810" s="5"/>
      <c r="I810" s="6"/>
      <c r="K810" s="6"/>
    </row>
    <row r="811" spans="4:11" ht="12" customHeight="1">
      <c r="D811" s="5"/>
      <c r="I811" s="6"/>
      <c r="K811" s="6"/>
    </row>
    <row r="812" spans="4:11" ht="12" customHeight="1">
      <c r="D812" s="5"/>
      <c r="I812" s="6"/>
      <c r="K812" s="6"/>
    </row>
    <row r="813" spans="4:11" ht="12" customHeight="1">
      <c r="D813" s="5"/>
      <c r="I813" s="6"/>
      <c r="K813" s="6"/>
    </row>
    <row r="814" spans="4:11" ht="12" customHeight="1">
      <c r="D814" s="5"/>
      <c r="I814" s="6"/>
      <c r="K814" s="6"/>
    </row>
    <row r="815" spans="4:11" ht="12" customHeight="1">
      <c r="D815" s="5"/>
      <c r="I815" s="6"/>
      <c r="K815" s="6"/>
    </row>
    <row r="816" spans="4:11" ht="12" customHeight="1">
      <c r="D816" s="5"/>
      <c r="I816" s="6"/>
      <c r="K816" s="6"/>
    </row>
    <row r="817" spans="4:11" ht="12" customHeight="1">
      <c r="D817" s="5"/>
      <c r="I817" s="6"/>
      <c r="K817" s="6"/>
    </row>
    <row r="818" spans="4:11" ht="12" customHeight="1">
      <c r="D818" s="5"/>
      <c r="I818" s="6"/>
      <c r="K818" s="6"/>
    </row>
    <row r="819" spans="4:11" ht="12" customHeight="1">
      <c r="D819" s="5"/>
      <c r="I819" s="6"/>
      <c r="K819" s="6"/>
    </row>
    <row r="820" spans="4:11" ht="12" customHeight="1">
      <c r="D820" s="5"/>
      <c r="I820" s="6"/>
      <c r="K820" s="6"/>
    </row>
    <row r="821" spans="4:11" ht="12" customHeight="1">
      <c r="D821" s="5"/>
      <c r="I821" s="6"/>
      <c r="K821" s="6"/>
    </row>
    <row r="822" spans="4:11" ht="12" customHeight="1">
      <c r="D822" s="5"/>
      <c r="I822" s="6"/>
      <c r="K822" s="6"/>
    </row>
    <row r="823" spans="4:11" ht="12" customHeight="1">
      <c r="D823" s="5"/>
      <c r="I823" s="6"/>
      <c r="K823" s="6"/>
    </row>
    <row r="824" spans="4:11" ht="12" customHeight="1">
      <c r="D824" s="5"/>
      <c r="I824" s="6"/>
      <c r="K824" s="6"/>
    </row>
    <row r="825" spans="4:11" ht="12" customHeight="1">
      <c r="D825" s="5"/>
      <c r="I825" s="6"/>
      <c r="K825" s="6"/>
    </row>
    <row r="826" spans="4:11" ht="12" customHeight="1">
      <c r="D826" s="5"/>
      <c r="I826" s="6"/>
      <c r="K826" s="6"/>
    </row>
    <row r="827" spans="4:11" ht="12" customHeight="1">
      <c r="D827" s="5"/>
      <c r="I827" s="6"/>
      <c r="K827" s="6"/>
    </row>
    <row r="828" spans="4:11" ht="12" customHeight="1">
      <c r="D828" s="5"/>
      <c r="I828" s="6"/>
      <c r="K828" s="6"/>
    </row>
    <row r="829" spans="4:11" ht="12" customHeight="1">
      <c r="D829" s="5"/>
      <c r="I829" s="6"/>
      <c r="K829" s="6"/>
    </row>
    <row r="830" spans="4:11" ht="12" customHeight="1">
      <c r="D830" s="5"/>
      <c r="I830" s="6"/>
      <c r="K830" s="6"/>
    </row>
    <row r="831" spans="4:11" ht="12" customHeight="1">
      <c r="D831" s="5"/>
      <c r="I831" s="6"/>
      <c r="K831" s="6"/>
    </row>
    <row r="832" spans="4:11" ht="12" customHeight="1">
      <c r="D832" s="5"/>
      <c r="I832" s="6"/>
      <c r="K832" s="6"/>
    </row>
    <row r="833" spans="4:11" ht="12" customHeight="1">
      <c r="D833" s="5"/>
      <c r="I833" s="6"/>
      <c r="K833" s="6"/>
    </row>
    <row r="834" spans="4:11" ht="12" customHeight="1">
      <c r="D834" s="5"/>
      <c r="I834" s="6"/>
      <c r="K834" s="6"/>
    </row>
    <row r="835" spans="4:11" ht="12" customHeight="1">
      <c r="D835" s="5"/>
      <c r="I835" s="6"/>
      <c r="K835" s="6"/>
    </row>
    <row r="836" spans="4:11" ht="12" customHeight="1">
      <c r="D836" s="5"/>
      <c r="I836" s="6"/>
      <c r="K836" s="6"/>
    </row>
    <row r="837" spans="4:11" ht="12" customHeight="1">
      <c r="D837" s="5"/>
      <c r="I837" s="6"/>
      <c r="K837" s="6"/>
    </row>
    <row r="838" spans="4:11" ht="12" customHeight="1">
      <c r="D838" s="5"/>
      <c r="I838" s="6"/>
      <c r="K838" s="6"/>
    </row>
    <row r="839" spans="4:11" ht="12" customHeight="1">
      <c r="D839" s="5"/>
      <c r="I839" s="6"/>
      <c r="K839" s="6"/>
    </row>
    <row r="840" spans="4:11" ht="12" customHeight="1">
      <c r="D840" s="5"/>
      <c r="I840" s="6"/>
      <c r="K840" s="6"/>
    </row>
    <row r="841" spans="4:11" ht="12" customHeight="1">
      <c r="D841" s="5"/>
      <c r="I841" s="6"/>
      <c r="K841" s="6"/>
    </row>
    <row r="842" spans="4:11" ht="12" customHeight="1">
      <c r="D842" s="5"/>
      <c r="I842" s="6"/>
      <c r="K842" s="6"/>
    </row>
    <row r="843" spans="4:11" ht="12" customHeight="1">
      <c r="D843" s="5"/>
      <c r="I843" s="6"/>
      <c r="K843" s="6"/>
    </row>
    <row r="844" spans="4:11" ht="12" customHeight="1">
      <c r="D844" s="5"/>
      <c r="I844" s="6"/>
      <c r="K844" s="6"/>
    </row>
    <row r="845" spans="4:11" ht="12" customHeight="1">
      <c r="D845" s="5"/>
      <c r="I845" s="6"/>
      <c r="K845" s="6"/>
    </row>
    <row r="846" spans="4:11" ht="12" customHeight="1">
      <c r="D846" s="5"/>
      <c r="I846" s="6"/>
      <c r="K846" s="6"/>
    </row>
    <row r="847" spans="4:11" ht="12" customHeight="1">
      <c r="D847" s="5"/>
      <c r="I847" s="6"/>
      <c r="K847" s="6"/>
    </row>
    <row r="848" spans="4:11" ht="12" customHeight="1">
      <c r="D848" s="5"/>
      <c r="I848" s="6"/>
      <c r="K848" s="6"/>
    </row>
    <row r="849" spans="4:11" ht="12" customHeight="1">
      <c r="D849" s="5"/>
      <c r="I849" s="6"/>
      <c r="K849" s="6"/>
    </row>
    <row r="850" spans="4:11" ht="12" customHeight="1">
      <c r="D850" s="5"/>
      <c r="I850" s="6"/>
      <c r="K850" s="6"/>
    </row>
    <row r="851" spans="4:11" ht="12" customHeight="1">
      <c r="D851" s="5"/>
      <c r="I851" s="6"/>
      <c r="K851" s="6"/>
    </row>
    <row r="852" spans="4:11" ht="12" customHeight="1">
      <c r="D852" s="5"/>
      <c r="I852" s="6"/>
      <c r="K852" s="6"/>
    </row>
    <row r="853" spans="4:11" ht="12" customHeight="1">
      <c r="D853" s="5"/>
      <c r="I853" s="6"/>
      <c r="K853" s="6"/>
    </row>
    <row r="854" spans="4:11" ht="12" customHeight="1">
      <c r="D854" s="5"/>
      <c r="I854" s="6"/>
      <c r="K854" s="6"/>
    </row>
    <row r="855" spans="4:11" ht="12" customHeight="1">
      <c r="D855" s="5"/>
      <c r="I855" s="6"/>
      <c r="K855" s="6"/>
    </row>
    <row r="856" spans="4:11" ht="12" customHeight="1">
      <c r="D856" s="5"/>
      <c r="I856" s="6"/>
      <c r="K856" s="6"/>
    </row>
    <row r="857" spans="4:11" ht="12" customHeight="1">
      <c r="D857" s="5"/>
      <c r="I857" s="6"/>
      <c r="K857" s="6"/>
    </row>
    <row r="858" spans="4:11" ht="12" customHeight="1">
      <c r="D858" s="5"/>
      <c r="I858" s="6"/>
      <c r="K858" s="6"/>
    </row>
    <row r="859" spans="4:11" ht="12" customHeight="1">
      <c r="D859" s="5"/>
      <c r="I859" s="6"/>
      <c r="K859" s="6"/>
    </row>
    <row r="860" spans="4:11" ht="12" customHeight="1">
      <c r="D860" s="5"/>
      <c r="I860" s="6"/>
      <c r="K860" s="6"/>
    </row>
    <row r="861" spans="4:11" ht="12" customHeight="1">
      <c r="D861" s="5"/>
      <c r="I861" s="6"/>
      <c r="K861" s="6"/>
    </row>
    <row r="862" spans="4:11" ht="12" customHeight="1">
      <c r="D862" s="5"/>
      <c r="I862" s="6"/>
      <c r="K862" s="6"/>
    </row>
    <row r="863" spans="4:11" ht="12" customHeight="1">
      <c r="D863" s="5"/>
      <c r="I863" s="6"/>
      <c r="K863" s="6"/>
    </row>
    <row r="864" spans="4:11" ht="12" customHeight="1">
      <c r="D864" s="5"/>
      <c r="I864" s="6"/>
      <c r="K864" s="6"/>
    </row>
    <row r="865" spans="4:11" ht="12" customHeight="1">
      <c r="D865" s="5"/>
      <c r="I865" s="6"/>
      <c r="K865" s="6"/>
    </row>
    <row r="866" spans="4:11" ht="12" customHeight="1">
      <c r="D866" s="5"/>
      <c r="I866" s="6"/>
      <c r="K866" s="6"/>
    </row>
    <row r="867" spans="4:11" ht="12" customHeight="1">
      <c r="D867" s="5"/>
      <c r="I867" s="6"/>
      <c r="K867" s="6"/>
    </row>
    <row r="868" spans="4:11" ht="12" customHeight="1">
      <c r="D868" s="5"/>
      <c r="I868" s="6"/>
      <c r="K868" s="6"/>
    </row>
    <row r="869" spans="4:11" ht="12" customHeight="1">
      <c r="D869" s="5"/>
      <c r="I869" s="6"/>
      <c r="K869" s="6"/>
    </row>
    <row r="870" spans="4:11" ht="12" customHeight="1">
      <c r="D870" s="5"/>
      <c r="I870" s="6"/>
      <c r="K870" s="6"/>
    </row>
    <row r="871" spans="4:11" ht="12" customHeight="1">
      <c r="D871" s="5"/>
      <c r="I871" s="6"/>
      <c r="K871" s="6"/>
    </row>
    <row r="872" spans="4:11" ht="12" customHeight="1">
      <c r="D872" s="5"/>
      <c r="I872" s="6"/>
      <c r="K872" s="6"/>
    </row>
    <row r="873" spans="4:11" ht="12" customHeight="1">
      <c r="D873" s="5"/>
      <c r="I873" s="6"/>
      <c r="K873" s="6"/>
    </row>
    <row r="874" spans="4:11" ht="12" customHeight="1">
      <c r="D874" s="5"/>
      <c r="I874" s="6"/>
      <c r="K874" s="6"/>
    </row>
    <row r="875" spans="4:11" ht="12" customHeight="1">
      <c r="D875" s="5"/>
      <c r="I875" s="6"/>
      <c r="K875" s="6"/>
    </row>
    <row r="876" spans="4:11" ht="12" customHeight="1">
      <c r="D876" s="5"/>
      <c r="I876" s="6"/>
      <c r="K876" s="6"/>
    </row>
    <row r="877" spans="4:11" ht="12" customHeight="1">
      <c r="D877" s="5"/>
      <c r="I877" s="6"/>
      <c r="K877" s="6"/>
    </row>
    <row r="878" spans="4:11" ht="12" customHeight="1">
      <c r="D878" s="5"/>
      <c r="I878" s="6"/>
      <c r="K878" s="6"/>
    </row>
    <row r="879" spans="4:11" ht="12" customHeight="1">
      <c r="D879" s="5"/>
      <c r="I879" s="6"/>
      <c r="K879" s="6"/>
    </row>
    <row r="880" spans="4:11" ht="12" customHeight="1">
      <c r="D880" s="5"/>
      <c r="I880" s="6"/>
      <c r="K880" s="6"/>
    </row>
    <row r="881" spans="4:11" ht="12" customHeight="1">
      <c r="D881" s="5"/>
      <c r="I881" s="6"/>
      <c r="K881" s="6"/>
    </row>
    <row r="882" spans="4:11" ht="12" customHeight="1">
      <c r="D882" s="5"/>
      <c r="I882" s="6"/>
      <c r="K882" s="6"/>
    </row>
    <row r="883" spans="4:11" ht="12" customHeight="1">
      <c r="D883" s="5"/>
      <c r="I883" s="6"/>
      <c r="K883" s="6"/>
    </row>
    <row r="884" spans="4:11" ht="12" customHeight="1">
      <c r="D884" s="5"/>
      <c r="I884" s="6"/>
      <c r="K884" s="6"/>
    </row>
    <row r="885" spans="4:11" ht="12" customHeight="1">
      <c r="D885" s="5"/>
      <c r="I885" s="6"/>
      <c r="K885" s="6"/>
    </row>
    <row r="886" spans="4:11" ht="12" customHeight="1">
      <c r="D886" s="5"/>
      <c r="I886" s="6"/>
      <c r="K886" s="6"/>
    </row>
    <row r="887" spans="4:11" ht="12" customHeight="1">
      <c r="D887" s="5"/>
      <c r="I887" s="6"/>
      <c r="K887" s="6"/>
    </row>
    <row r="888" spans="4:11" ht="12" customHeight="1">
      <c r="D888" s="5"/>
      <c r="I888" s="6"/>
      <c r="K888" s="6"/>
    </row>
    <row r="889" spans="4:11" ht="12" customHeight="1">
      <c r="D889" s="5"/>
      <c r="I889" s="6"/>
      <c r="K889" s="6"/>
    </row>
    <row r="890" spans="4:11" ht="12" customHeight="1">
      <c r="D890" s="5"/>
      <c r="I890" s="6"/>
      <c r="K890" s="6"/>
    </row>
    <row r="891" spans="4:11" ht="12" customHeight="1">
      <c r="D891" s="5"/>
      <c r="I891" s="6"/>
      <c r="K891" s="6"/>
    </row>
    <row r="892" spans="4:11" ht="12" customHeight="1">
      <c r="D892" s="5"/>
      <c r="I892" s="6"/>
      <c r="K892" s="6"/>
    </row>
    <row r="893" spans="4:11" ht="12" customHeight="1">
      <c r="D893" s="5"/>
      <c r="I893" s="6"/>
      <c r="K893" s="6"/>
    </row>
    <row r="894" spans="4:11" ht="12" customHeight="1">
      <c r="D894" s="5"/>
      <c r="I894" s="6"/>
      <c r="K894" s="6"/>
    </row>
    <row r="895" spans="4:11" ht="12" customHeight="1">
      <c r="D895" s="5"/>
      <c r="I895" s="6"/>
      <c r="K895" s="6"/>
    </row>
    <row r="896" spans="4:11" ht="12" customHeight="1">
      <c r="D896" s="5"/>
      <c r="I896" s="6"/>
      <c r="K896" s="6"/>
    </row>
    <row r="897" spans="4:11" ht="12" customHeight="1">
      <c r="D897" s="5"/>
      <c r="I897" s="6"/>
      <c r="K897" s="6"/>
    </row>
    <row r="898" spans="4:11" ht="12" customHeight="1">
      <c r="D898" s="5"/>
      <c r="I898" s="6"/>
      <c r="K898" s="6"/>
    </row>
    <row r="899" spans="4:11" ht="12" customHeight="1">
      <c r="D899" s="5"/>
      <c r="I899" s="6"/>
      <c r="K899" s="6"/>
    </row>
    <row r="900" spans="4:11" ht="12" customHeight="1">
      <c r="D900" s="5"/>
      <c r="I900" s="6"/>
      <c r="K900" s="6"/>
    </row>
    <row r="901" spans="4:11" ht="12" customHeight="1">
      <c r="D901" s="5"/>
      <c r="I901" s="6"/>
      <c r="K901" s="6"/>
    </row>
    <row r="902" spans="4:11" ht="12" customHeight="1">
      <c r="D902" s="5"/>
      <c r="I902" s="6"/>
      <c r="K902" s="6"/>
    </row>
    <row r="903" spans="4:11" ht="12" customHeight="1">
      <c r="D903" s="5"/>
      <c r="I903" s="6"/>
      <c r="K903" s="6"/>
    </row>
    <row r="904" spans="4:11" ht="12" customHeight="1">
      <c r="D904" s="5"/>
      <c r="I904" s="6"/>
      <c r="K904" s="6"/>
    </row>
    <row r="905" spans="4:11" ht="12" customHeight="1">
      <c r="D905" s="5"/>
      <c r="I905" s="6"/>
      <c r="K905" s="6"/>
    </row>
    <row r="906" spans="4:11" ht="12" customHeight="1">
      <c r="D906" s="5"/>
      <c r="I906" s="6"/>
      <c r="K906" s="6"/>
    </row>
    <row r="907" spans="4:11" ht="12" customHeight="1">
      <c r="D907" s="5"/>
      <c r="I907" s="6"/>
      <c r="K907" s="6"/>
    </row>
    <row r="908" spans="4:11" ht="12" customHeight="1">
      <c r="D908" s="5"/>
      <c r="I908" s="6"/>
      <c r="K908" s="6"/>
    </row>
    <row r="909" spans="4:11" ht="12" customHeight="1">
      <c r="D909" s="5"/>
      <c r="I909" s="6"/>
      <c r="K909" s="6"/>
    </row>
    <row r="910" spans="4:11" ht="12" customHeight="1">
      <c r="D910" s="5"/>
      <c r="I910" s="6"/>
      <c r="K910" s="6"/>
    </row>
    <row r="911" spans="4:11" ht="12" customHeight="1">
      <c r="D911" s="5"/>
      <c r="I911" s="6"/>
      <c r="K911" s="6"/>
    </row>
    <row r="912" spans="4:11" ht="12" customHeight="1">
      <c r="D912" s="5"/>
      <c r="I912" s="6"/>
      <c r="K912" s="6"/>
    </row>
    <row r="913" spans="4:11" ht="12" customHeight="1">
      <c r="D913" s="5"/>
      <c r="I913" s="6"/>
      <c r="K913" s="6"/>
    </row>
    <row r="914" spans="4:11" ht="12" customHeight="1">
      <c r="D914" s="5"/>
      <c r="I914" s="6"/>
      <c r="K914" s="6"/>
    </row>
    <row r="915" spans="4:11" ht="12" customHeight="1">
      <c r="D915" s="5"/>
      <c r="I915" s="6"/>
      <c r="K915" s="6"/>
    </row>
    <row r="916" spans="4:11" ht="12" customHeight="1">
      <c r="D916" s="5"/>
      <c r="I916" s="6"/>
      <c r="K916" s="6"/>
    </row>
    <row r="917" spans="4:11" ht="12" customHeight="1">
      <c r="D917" s="5"/>
      <c r="I917" s="6"/>
      <c r="K917" s="6"/>
    </row>
    <row r="918" spans="4:11" ht="12" customHeight="1">
      <c r="D918" s="5"/>
      <c r="I918" s="6"/>
      <c r="K918" s="6"/>
    </row>
    <row r="919" spans="4:11" ht="12" customHeight="1">
      <c r="D919" s="5"/>
      <c r="I919" s="6"/>
      <c r="K919" s="6"/>
    </row>
    <row r="920" spans="4:11" ht="12" customHeight="1">
      <c r="D920" s="5"/>
      <c r="I920" s="6"/>
      <c r="K920" s="6"/>
    </row>
    <row r="921" spans="4:11" ht="12" customHeight="1">
      <c r="D921" s="5"/>
      <c r="I921" s="6"/>
      <c r="K921" s="6"/>
    </row>
    <row r="922" spans="4:11" ht="12" customHeight="1">
      <c r="D922" s="5"/>
      <c r="I922" s="6"/>
      <c r="K922" s="6"/>
    </row>
    <row r="923" spans="4:11" ht="12" customHeight="1">
      <c r="D923" s="5"/>
      <c r="I923" s="6"/>
      <c r="K923" s="6"/>
    </row>
    <row r="924" spans="4:11" ht="12" customHeight="1">
      <c r="D924" s="5"/>
      <c r="I924" s="6"/>
      <c r="K924" s="6"/>
    </row>
    <row r="925" spans="4:11" ht="12" customHeight="1">
      <c r="D925" s="5"/>
      <c r="I925" s="6"/>
      <c r="K925" s="6"/>
    </row>
    <row r="926" spans="4:11" ht="12" customHeight="1">
      <c r="D926" s="5"/>
      <c r="I926" s="6"/>
      <c r="K926" s="6"/>
    </row>
    <row r="927" spans="4:11" ht="12" customHeight="1">
      <c r="D927" s="5"/>
      <c r="I927" s="6"/>
      <c r="K927" s="6"/>
    </row>
    <row r="928" spans="4:11" ht="12" customHeight="1">
      <c r="D928" s="5"/>
      <c r="I928" s="6"/>
      <c r="K928" s="6"/>
    </row>
    <row r="929" spans="4:11" ht="12" customHeight="1">
      <c r="D929" s="5"/>
      <c r="I929" s="6"/>
      <c r="K929" s="6"/>
    </row>
    <row r="930" spans="4:11" ht="12" customHeight="1">
      <c r="D930" s="5"/>
      <c r="I930" s="6"/>
      <c r="K930" s="6"/>
    </row>
    <row r="931" spans="4:11" ht="12" customHeight="1">
      <c r="D931" s="5"/>
      <c r="I931" s="6"/>
      <c r="K931" s="6"/>
    </row>
    <row r="932" spans="4:11" ht="12" customHeight="1">
      <c r="D932" s="5"/>
      <c r="I932" s="6"/>
      <c r="K932" s="6"/>
    </row>
    <row r="933" spans="4:11" ht="12" customHeight="1">
      <c r="D933" s="5"/>
      <c r="I933" s="6"/>
      <c r="K933" s="6"/>
    </row>
    <row r="934" spans="4:11" ht="12" customHeight="1">
      <c r="D934" s="5"/>
      <c r="I934" s="6"/>
      <c r="K934" s="6"/>
    </row>
    <row r="935" spans="4:11" ht="12" customHeight="1">
      <c r="D935" s="5"/>
      <c r="I935" s="6"/>
      <c r="K935" s="6"/>
    </row>
    <row r="936" spans="4:11" ht="12" customHeight="1">
      <c r="D936" s="5"/>
      <c r="I936" s="6"/>
      <c r="K936" s="6"/>
    </row>
    <row r="937" spans="4:11" ht="12" customHeight="1">
      <c r="D937" s="5"/>
      <c r="I937" s="6"/>
      <c r="K937" s="6"/>
    </row>
    <row r="938" spans="4:11" ht="12" customHeight="1">
      <c r="D938" s="5"/>
      <c r="I938" s="6"/>
      <c r="K938" s="6"/>
    </row>
    <row r="939" spans="4:11" ht="12" customHeight="1">
      <c r="D939" s="5"/>
      <c r="I939" s="6"/>
      <c r="K939" s="6"/>
    </row>
    <row r="940" spans="4:11" ht="12" customHeight="1">
      <c r="D940" s="5"/>
      <c r="I940" s="6"/>
      <c r="K940" s="6"/>
    </row>
    <row r="941" spans="4:11" ht="12" customHeight="1">
      <c r="D941" s="5"/>
      <c r="I941" s="6"/>
      <c r="K941" s="6"/>
    </row>
    <row r="942" spans="4:11" ht="12" customHeight="1">
      <c r="D942" s="5"/>
      <c r="I942" s="6"/>
      <c r="K942" s="6"/>
    </row>
    <row r="943" spans="4:11" ht="12" customHeight="1">
      <c r="D943" s="5"/>
      <c r="I943" s="6"/>
      <c r="K943" s="6"/>
    </row>
    <row r="944" spans="4:11" ht="12" customHeight="1">
      <c r="D944" s="5"/>
      <c r="I944" s="6"/>
      <c r="K944" s="6"/>
    </row>
    <row r="945" spans="4:11" ht="12" customHeight="1">
      <c r="D945" s="5"/>
      <c r="I945" s="6"/>
      <c r="K945" s="6"/>
    </row>
    <row r="946" spans="4:11" ht="12" customHeight="1">
      <c r="D946" s="5"/>
      <c r="I946" s="6"/>
      <c r="K946" s="6"/>
    </row>
    <row r="947" spans="4:11" ht="12" customHeight="1">
      <c r="D947" s="5"/>
      <c r="I947" s="6"/>
      <c r="K947" s="6"/>
    </row>
    <row r="948" spans="4:11" ht="12" customHeight="1">
      <c r="D948" s="5"/>
      <c r="I948" s="6"/>
      <c r="K948" s="6"/>
    </row>
    <row r="949" spans="4:11" ht="12" customHeight="1">
      <c r="D949" s="5"/>
      <c r="I949" s="6"/>
      <c r="K949" s="6"/>
    </row>
    <row r="950" spans="4:11" ht="12" customHeight="1">
      <c r="D950" s="5"/>
      <c r="I950" s="6"/>
      <c r="K950" s="6"/>
    </row>
    <row r="951" spans="4:11" ht="12" customHeight="1">
      <c r="D951" s="5"/>
      <c r="I951" s="6"/>
      <c r="K951" s="6"/>
    </row>
    <row r="952" spans="4:11" ht="12" customHeight="1">
      <c r="D952" s="5"/>
      <c r="I952" s="6"/>
      <c r="K952" s="6"/>
    </row>
    <row r="953" spans="4:11" ht="12" customHeight="1">
      <c r="D953" s="5"/>
      <c r="I953" s="6"/>
      <c r="K953" s="6"/>
    </row>
    <row r="954" spans="4:11" ht="12" customHeight="1">
      <c r="D954" s="5"/>
      <c r="I954" s="6"/>
      <c r="K954" s="6"/>
    </row>
    <row r="955" spans="4:11" ht="12" customHeight="1">
      <c r="D955" s="5"/>
      <c r="I955" s="6"/>
      <c r="K955" s="6"/>
    </row>
    <row r="956" spans="4:11" ht="12" customHeight="1">
      <c r="D956" s="5"/>
      <c r="I956" s="6"/>
      <c r="K956" s="6"/>
    </row>
    <row r="957" spans="4:11" ht="12" customHeight="1">
      <c r="D957" s="5"/>
      <c r="I957" s="6"/>
      <c r="K957" s="6"/>
    </row>
    <row r="958" spans="4:11" ht="12" customHeight="1">
      <c r="D958" s="5"/>
      <c r="I958" s="6"/>
      <c r="K958" s="6"/>
    </row>
    <row r="959" spans="4:11" ht="12" customHeight="1">
      <c r="D959" s="5"/>
      <c r="I959" s="6"/>
      <c r="K959" s="6"/>
    </row>
    <row r="960" spans="4:11" ht="12" customHeight="1">
      <c r="D960" s="5"/>
      <c r="I960" s="6"/>
      <c r="K960" s="6"/>
    </row>
    <row r="961" spans="4:11" ht="12" customHeight="1">
      <c r="D961" s="5"/>
      <c r="I961" s="6"/>
      <c r="K961" s="6"/>
    </row>
    <row r="962" spans="4:11" ht="12" customHeight="1">
      <c r="D962" s="5"/>
      <c r="I962" s="6"/>
      <c r="K962" s="6"/>
    </row>
    <row r="963" spans="4:11" ht="12" customHeight="1">
      <c r="D963" s="5"/>
      <c r="I963" s="6"/>
      <c r="K963" s="6"/>
    </row>
    <row r="964" spans="4:11" ht="12" customHeight="1">
      <c r="D964" s="5"/>
      <c r="I964" s="6"/>
      <c r="K964" s="6"/>
    </row>
    <row r="965" spans="4:11" ht="12" customHeight="1">
      <c r="D965" s="5"/>
      <c r="I965" s="6"/>
      <c r="K965" s="6"/>
    </row>
    <row r="966" spans="4:11" ht="12" customHeight="1">
      <c r="D966" s="5"/>
      <c r="I966" s="6"/>
      <c r="K966" s="6"/>
    </row>
    <row r="967" spans="4:11" ht="12" customHeight="1">
      <c r="D967" s="5"/>
      <c r="I967" s="6"/>
      <c r="K967" s="6"/>
    </row>
    <row r="968" spans="4:11" ht="12" customHeight="1">
      <c r="D968" s="5"/>
      <c r="I968" s="6"/>
      <c r="K968" s="6"/>
    </row>
    <row r="969" spans="4:11" ht="12" customHeight="1">
      <c r="D969" s="5"/>
      <c r="I969" s="6"/>
      <c r="K969" s="6"/>
    </row>
    <row r="970" spans="4:11" ht="12" customHeight="1">
      <c r="D970" s="5"/>
      <c r="I970" s="6"/>
      <c r="K970" s="6"/>
    </row>
    <row r="971" spans="4:11" ht="12" customHeight="1">
      <c r="D971" s="5"/>
      <c r="I971" s="6"/>
      <c r="K971" s="6"/>
    </row>
    <row r="972" spans="4:11" ht="12" customHeight="1">
      <c r="D972" s="5"/>
      <c r="I972" s="6"/>
      <c r="K972" s="6"/>
    </row>
    <row r="973" spans="4:11" ht="12" customHeight="1">
      <c r="D973" s="5"/>
      <c r="I973" s="6"/>
      <c r="K973" s="6"/>
    </row>
    <row r="974" spans="4:11" ht="12" customHeight="1">
      <c r="D974" s="5"/>
      <c r="I974" s="6"/>
      <c r="K974" s="6"/>
    </row>
    <row r="975" spans="4:11" ht="12" customHeight="1">
      <c r="D975" s="5"/>
      <c r="I975" s="6"/>
      <c r="K975" s="6"/>
    </row>
    <row r="976" spans="4:11" ht="12" customHeight="1">
      <c r="D976" s="5"/>
      <c r="I976" s="6"/>
      <c r="K976" s="6"/>
    </row>
    <row r="977" spans="4:11" ht="12" customHeight="1">
      <c r="D977" s="5"/>
      <c r="I977" s="6"/>
      <c r="K977" s="6"/>
    </row>
    <row r="978" spans="4:11" ht="12" customHeight="1">
      <c r="D978" s="5"/>
      <c r="I978" s="6"/>
      <c r="K978" s="6"/>
    </row>
    <row r="979" spans="4:11" ht="12" customHeight="1">
      <c r="D979" s="5"/>
      <c r="I979" s="6"/>
      <c r="K979" s="6"/>
    </row>
    <row r="980" spans="4:11" ht="12" customHeight="1">
      <c r="D980" s="5"/>
      <c r="I980" s="6"/>
      <c r="K980" s="6"/>
    </row>
    <row r="981" spans="4:11" ht="12" customHeight="1">
      <c r="D981" s="5"/>
      <c r="I981" s="6"/>
      <c r="K981" s="6"/>
    </row>
    <row r="982" spans="4:11" ht="12" customHeight="1">
      <c r="D982" s="5"/>
      <c r="I982" s="6"/>
      <c r="K982" s="6"/>
    </row>
    <row r="983" spans="4:11" ht="12" customHeight="1">
      <c r="D983" s="5"/>
      <c r="I983" s="6"/>
      <c r="K983" s="6"/>
    </row>
    <row r="984" spans="4:11" ht="12" customHeight="1">
      <c r="D984" s="5"/>
      <c r="I984" s="6"/>
      <c r="K984" s="6"/>
    </row>
    <row r="985" spans="4:11" ht="12" customHeight="1">
      <c r="D985" s="5"/>
      <c r="I985" s="6"/>
      <c r="K985" s="6"/>
    </row>
    <row r="986" spans="4:11" ht="12" customHeight="1">
      <c r="D986" s="5"/>
      <c r="I986" s="6"/>
      <c r="K986" s="6"/>
    </row>
    <row r="987" spans="4:11" ht="12" customHeight="1">
      <c r="D987" s="5"/>
      <c r="I987" s="6"/>
      <c r="K987" s="6"/>
    </row>
    <row r="988" spans="4:11" ht="12" customHeight="1">
      <c r="D988" s="5"/>
      <c r="I988" s="6"/>
      <c r="K988" s="6"/>
    </row>
    <row r="989" spans="4:11" ht="12" customHeight="1">
      <c r="D989" s="5"/>
      <c r="I989" s="6"/>
      <c r="K989" s="6"/>
    </row>
    <row r="990" spans="4:11" ht="12" customHeight="1">
      <c r="D990" s="5"/>
      <c r="I990" s="6"/>
      <c r="K990" s="6"/>
    </row>
    <row r="991" spans="4:11" ht="12" customHeight="1">
      <c r="D991" s="5"/>
      <c r="I991" s="6"/>
      <c r="K991" s="6"/>
    </row>
    <row r="992" spans="4:11" ht="12" customHeight="1">
      <c r="D992" s="5"/>
      <c r="I992" s="6"/>
      <c r="K992" s="6"/>
    </row>
    <row r="993" spans="4:11" ht="12" customHeight="1">
      <c r="D993" s="5"/>
      <c r="I993" s="6"/>
      <c r="K993" s="6"/>
    </row>
    <row r="994" spans="4:11" ht="12" customHeight="1">
      <c r="D994" s="5"/>
      <c r="I994" s="6"/>
      <c r="K994" s="6"/>
    </row>
    <row r="995" spans="4:11" ht="12" customHeight="1">
      <c r="D995" s="5"/>
      <c r="I995" s="6"/>
      <c r="K995" s="6"/>
    </row>
    <row r="996" spans="4:11" ht="12" customHeight="1">
      <c r="D996" s="5"/>
      <c r="I996" s="6"/>
      <c r="K996" s="6"/>
    </row>
    <row r="997" spans="4:11" ht="12" customHeight="1">
      <c r="D997" s="5"/>
      <c r="I997" s="6"/>
      <c r="K997" s="6"/>
    </row>
    <row r="998" spans="4:11" ht="12" customHeight="1">
      <c r="D998" s="5"/>
      <c r="I998" s="6"/>
      <c r="K998" s="6"/>
    </row>
    <row r="999" spans="4:11" ht="12" customHeight="1">
      <c r="D999" s="5"/>
      <c r="I999" s="6"/>
      <c r="K999" s="6"/>
    </row>
    <row r="1000" spans="4:11" ht="12" customHeight="1">
      <c r="D1000" s="5"/>
      <c r="I1000" s="6"/>
      <c r="K1000" s="6"/>
    </row>
    <row r="1001" spans="4:11" ht="12" customHeight="1">
      <c r="D1001" s="5"/>
      <c r="I1001" s="6"/>
      <c r="K1001" s="6"/>
    </row>
    <row r="1002" spans="4:11" ht="12" customHeight="1">
      <c r="D1002" s="5"/>
      <c r="I1002" s="6"/>
      <c r="K1002" s="6"/>
    </row>
    <row r="1003" spans="4:11" ht="12" customHeight="1">
      <c r="D1003" s="5"/>
      <c r="I1003" s="6"/>
      <c r="K1003" s="6"/>
    </row>
    <row r="1004" spans="4:11" ht="12" customHeight="1">
      <c r="D1004" s="5"/>
      <c r="I1004" s="6"/>
      <c r="K1004" s="6"/>
    </row>
    <row r="1005" spans="4:11" ht="12" customHeight="1">
      <c r="D1005" s="5"/>
      <c r="I1005" s="6"/>
      <c r="K1005" s="6"/>
    </row>
    <row r="1006" spans="4:11" ht="12" customHeight="1">
      <c r="D1006" s="5"/>
      <c r="I1006" s="6"/>
      <c r="K1006" s="6"/>
    </row>
    <row r="1007" spans="4:11" ht="12" customHeight="1">
      <c r="D1007" s="5"/>
      <c r="I1007" s="6"/>
      <c r="K1007" s="6"/>
    </row>
    <row r="1008" spans="4:11" ht="12" customHeight="1">
      <c r="D1008" s="5"/>
      <c r="I1008" s="6"/>
      <c r="K1008" s="6"/>
    </row>
    <row r="1009" spans="4:11" ht="12" customHeight="1">
      <c r="D1009" s="5"/>
      <c r="I1009" s="6"/>
      <c r="K1009" s="6"/>
    </row>
    <row r="1010" spans="4:11" ht="12" customHeight="1">
      <c r="D1010" s="5"/>
      <c r="I1010" s="6"/>
      <c r="K1010" s="6"/>
    </row>
    <row r="1011" spans="4:11" ht="12" customHeight="1">
      <c r="D1011" s="5"/>
      <c r="I1011" s="6"/>
      <c r="K1011" s="6"/>
    </row>
  </sheetData>
  <autoFilter ref="A3:AG3" xr:uid="{00000000-0001-0000-06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4:AG40">
      <sortCondition descending="1" ref="F3"/>
    </sortState>
  </autoFilter>
  <mergeCells count="10">
    <mergeCell ref="A57:H58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021"/>
  <sheetViews>
    <sheetView workbookViewId="0">
      <selection activeCell="A4" sqref="A4:F59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81640625" customWidth="1"/>
    <col min="4" max="4" width="9.7265625" customWidth="1"/>
    <col min="5" max="5" width="8.81640625" customWidth="1"/>
    <col min="6" max="6" width="7.26953125" customWidth="1"/>
    <col min="7" max="8" width="11" customWidth="1"/>
    <col min="9" max="9" width="11.453125" customWidth="1"/>
    <col min="10" max="10" width="6.26953125" customWidth="1"/>
    <col min="11" max="11" width="7.08984375" customWidth="1"/>
    <col min="12" max="12" width="6.26953125" customWidth="1"/>
    <col min="13" max="13" width="8.453125" customWidth="1"/>
    <col min="14" max="22" width="6.26953125" customWidth="1"/>
    <col min="23" max="23" width="4" customWidth="1"/>
    <col min="24" max="32" width="8.7265625" customWidth="1"/>
  </cols>
  <sheetData>
    <row r="1" spans="1:32" ht="15.75" customHeight="1">
      <c r="A1" s="252" t="s">
        <v>365</v>
      </c>
      <c r="B1" s="241"/>
      <c r="C1" s="241"/>
      <c r="D1" s="241"/>
      <c r="E1" s="241"/>
      <c r="F1" s="241"/>
      <c r="G1" s="241"/>
      <c r="H1" s="24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80" t="s">
        <v>54</v>
      </c>
      <c r="O1" s="35" t="s">
        <v>53</v>
      </c>
      <c r="P1" s="80" t="s">
        <v>54</v>
      </c>
      <c r="Q1" s="35" t="s">
        <v>53</v>
      </c>
      <c r="R1" s="35" t="s">
        <v>54</v>
      </c>
      <c r="S1" s="80" t="s">
        <v>53</v>
      </c>
      <c r="T1" s="80" t="s">
        <v>54</v>
      </c>
      <c r="U1" s="80" t="s">
        <v>53</v>
      </c>
      <c r="V1" s="80" t="s">
        <v>54</v>
      </c>
    </row>
    <row r="2" spans="1:32" ht="15.75" customHeight="1">
      <c r="A2" s="243"/>
      <c r="B2" s="244"/>
      <c r="C2" s="244"/>
      <c r="D2" s="244"/>
      <c r="E2" s="244"/>
      <c r="F2" s="244"/>
      <c r="G2" s="244"/>
      <c r="H2" s="245"/>
      <c r="I2" s="35">
        <v>5</v>
      </c>
      <c r="J2" s="36">
        <v>0.8</v>
      </c>
      <c r="K2" s="35">
        <v>5</v>
      </c>
      <c r="L2" s="36">
        <v>0.8</v>
      </c>
      <c r="M2" s="35"/>
      <c r="N2" s="36"/>
      <c r="O2" s="35"/>
      <c r="P2" s="36"/>
      <c r="Q2" s="35"/>
      <c r="R2" s="36"/>
      <c r="S2" s="35"/>
      <c r="T2" s="36"/>
      <c r="U2" s="35"/>
      <c r="V2" s="36"/>
    </row>
    <row r="3" spans="1:32" ht="33.75" customHeight="1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51" t="s">
        <v>457</v>
      </c>
      <c r="J3" s="239"/>
      <c r="K3" s="251" t="s">
        <v>468</v>
      </c>
      <c r="L3" s="239"/>
      <c r="M3" s="251"/>
      <c r="N3" s="239"/>
      <c r="O3" s="251"/>
      <c r="P3" s="239"/>
      <c r="Q3" s="251"/>
      <c r="R3" s="239"/>
      <c r="S3" s="251"/>
      <c r="T3" s="239"/>
      <c r="U3" s="251"/>
      <c r="V3" s="239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1.25" customHeight="1">
      <c r="A4" s="50">
        <v>1</v>
      </c>
      <c r="B4" s="50">
        <v>1</v>
      </c>
      <c r="C4" s="50" t="s">
        <v>407</v>
      </c>
      <c r="D4" s="50" t="s">
        <v>414</v>
      </c>
      <c r="E4" s="53" t="s">
        <v>98</v>
      </c>
      <c r="F4" s="43">
        <f>G4+H4</f>
        <v>200</v>
      </c>
      <c r="G4" s="142">
        <f>J4+L4+N4+P4+R4+T4+V4</f>
        <v>0</v>
      </c>
      <c r="H4" s="142">
        <v>200</v>
      </c>
      <c r="I4" s="49"/>
      <c r="J4" s="163"/>
      <c r="K4" s="48"/>
      <c r="L4" s="133"/>
      <c r="M4" s="48"/>
      <c r="N4" s="133"/>
      <c r="O4" s="48"/>
      <c r="P4" s="163"/>
      <c r="Q4" s="48"/>
      <c r="R4" s="133"/>
      <c r="S4" s="48"/>
      <c r="T4" s="46"/>
      <c r="U4" s="49"/>
      <c r="V4" s="46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12" customHeight="1">
      <c r="A5" s="50">
        <v>2</v>
      </c>
      <c r="B5" s="50">
        <v>4</v>
      </c>
      <c r="C5" s="50" t="s">
        <v>437</v>
      </c>
      <c r="D5" s="96"/>
      <c r="E5" s="53" t="s">
        <v>98</v>
      </c>
      <c r="F5" s="43">
        <f>G5+H5</f>
        <v>164.5</v>
      </c>
      <c r="G5" s="142">
        <f>J5+L5+N5+P5+R5+T5+V5</f>
        <v>51</v>
      </c>
      <c r="H5" s="142">
        <v>113.5</v>
      </c>
      <c r="I5" s="49"/>
      <c r="J5" s="133"/>
      <c r="K5" s="64">
        <v>2</v>
      </c>
      <c r="L5" s="133">
        <v>51</v>
      </c>
      <c r="M5" s="49"/>
      <c r="N5" s="46"/>
      <c r="O5" s="49"/>
      <c r="P5" s="133"/>
      <c r="Q5" s="49"/>
      <c r="R5" s="133"/>
      <c r="S5" s="49"/>
      <c r="T5" s="46"/>
      <c r="U5" s="49"/>
      <c r="V5" s="46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2" customHeight="1">
      <c r="A6" s="50">
        <v>3</v>
      </c>
      <c r="B6" s="50">
        <v>2</v>
      </c>
      <c r="C6" s="50" t="s">
        <v>435</v>
      </c>
      <c r="D6" s="96"/>
      <c r="E6" s="53" t="s">
        <v>98</v>
      </c>
      <c r="F6" s="43">
        <f>G6+H6</f>
        <v>162.5</v>
      </c>
      <c r="G6" s="142">
        <f>J6+L6+N6+P6+R6+T6+V6</f>
        <v>80</v>
      </c>
      <c r="H6" s="142">
        <v>82.5</v>
      </c>
      <c r="I6" s="61">
        <v>1</v>
      </c>
      <c r="J6" s="133">
        <v>80</v>
      </c>
      <c r="K6" s="48"/>
      <c r="L6" s="46"/>
      <c r="M6" s="49"/>
      <c r="N6" s="46"/>
      <c r="O6" s="49"/>
      <c r="P6" s="46"/>
      <c r="Q6" s="49"/>
      <c r="R6" s="46"/>
      <c r="S6" s="49"/>
      <c r="T6" s="46"/>
      <c r="U6" s="49"/>
      <c r="V6" s="46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2" customHeight="1">
      <c r="A7" s="50">
        <v>4</v>
      </c>
      <c r="B7" s="50">
        <v>3</v>
      </c>
      <c r="C7" s="50" t="s">
        <v>408</v>
      </c>
      <c r="D7" s="50" t="s">
        <v>415</v>
      </c>
      <c r="E7" s="53" t="s">
        <v>98</v>
      </c>
      <c r="F7" s="43">
        <f>G7+H7</f>
        <v>144.5</v>
      </c>
      <c r="G7" s="142">
        <f>J7+L7+N7+P7+R7+T7+V7</f>
        <v>0</v>
      </c>
      <c r="H7" s="142">
        <v>144.5</v>
      </c>
      <c r="I7" s="49"/>
      <c r="J7" s="46"/>
      <c r="K7" s="49"/>
      <c r="L7" s="133"/>
      <c r="M7" s="49"/>
      <c r="N7" s="133"/>
      <c r="O7" s="48"/>
      <c r="P7" s="133"/>
      <c r="Q7" s="49"/>
      <c r="R7" s="133"/>
      <c r="S7" s="49"/>
      <c r="T7" s="46"/>
      <c r="U7" s="49"/>
      <c r="V7" s="46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2" customHeight="1">
      <c r="A8" s="50">
        <v>5</v>
      </c>
      <c r="B8" s="50">
        <v>6</v>
      </c>
      <c r="C8" s="50" t="s">
        <v>461</v>
      </c>
      <c r="D8" s="50"/>
      <c r="E8" s="143"/>
      <c r="F8" s="43">
        <f>G8+H8</f>
        <v>131</v>
      </c>
      <c r="G8" s="142">
        <f>J8+L8+N8+P8+R8+T8+V8</f>
        <v>131</v>
      </c>
      <c r="H8" s="142">
        <v>0</v>
      </c>
      <c r="I8" s="64">
        <v>2</v>
      </c>
      <c r="J8" s="133">
        <v>51</v>
      </c>
      <c r="K8" s="61">
        <v>1</v>
      </c>
      <c r="L8" s="133">
        <v>80</v>
      </c>
      <c r="M8" s="49"/>
      <c r="N8" s="46"/>
      <c r="O8" s="49"/>
      <c r="P8" s="46"/>
      <c r="Q8" s="49"/>
      <c r="R8" s="46"/>
      <c r="S8" s="49"/>
      <c r="T8" s="46"/>
      <c r="U8" s="49"/>
      <c r="V8" s="46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2" customHeight="1">
      <c r="A9" s="50">
        <v>6</v>
      </c>
      <c r="B9" s="50">
        <v>5</v>
      </c>
      <c r="C9" s="50" t="s">
        <v>436</v>
      </c>
      <c r="D9" s="96"/>
      <c r="E9" s="53" t="s">
        <v>98</v>
      </c>
      <c r="F9" s="43">
        <f>G9+H9</f>
        <v>112</v>
      </c>
      <c r="G9" s="142">
        <f>J9+L9+N9+P9+R9+T9+V9</f>
        <v>32</v>
      </c>
      <c r="H9" s="142">
        <v>80</v>
      </c>
      <c r="I9" s="48"/>
      <c r="J9" s="133"/>
      <c r="K9" s="67">
        <v>3</v>
      </c>
      <c r="L9" s="133">
        <v>32</v>
      </c>
      <c r="M9" s="49"/>
      <c r="N9" s="133"/>
      <c r="O9" s="49"/>
      <c r="P9" s="46"/>
      <c r="Q9" s="49"/>
      <c r="R9" s="46"/>
      <c r="S9" s="49"/>
      <c r="T9" s="46"/>
      <c r="U9" s="49"/>
      <c r="V9" s="46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2" customHeight="1">
      <c r="A10" s="50">
        <v>7</v>
      </c>
      <c r="B10" s="50">
        <v>9</v>
      </c>
      <c r="C10" s="222" t="s">
        <v>463</v>
      </c>
      <c r="D10" s="50"/>
      <c r="E10" s="53"/>
      <c r="F10" s="43">
        <f>G10+H10</f>
        <v>64</v>
      </c>
      <c r="G10" s="142">
        <f>J10+L10+N10+P10+R10+T10+V10</f>
        <v>64</v>
      </c>
      <c r="H10" s="142">
        <v>0</v>
      </c>
      <c r="I10" s="67">
        <v>3</v>
      </c>
      <c r="J10" s="133">
        <v>32</v>
      </c>
      <c r="K10" s="67">
        <v>3</v>
      </c>
      <c r="L10" s="133">
        <v>32</v>
      </c>
      <c r="M10" s="49"/>
      <c r="N10" s="46"/>
      <c r="O10" s="49"/>
      <c r="P10" s="46"/>
      <c r="Q10" s="49"/>
      <c r="R10" s="46"/>
      <c r="S10" s="49"/>
      <c r="T10" s="46"/>
      <c r="U10" s="49"/>
      <c r="V10" s="46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2" customHeight="1">
      <c r="A11" s="50">
        <v>8</v>
      </c>
      <c r="B11" s="50">
        <v>11</v>
      </c>
      <c r="C11" s="50" t="s">
        <v>464</v>
      </c>
      <c r="D11" s="50"/>
      <c r="E11" s="53"/>
      <c r="F11" s="43">
        <f>G11+H11</f>
        <v>52</v>
      </c>
      <c r="G11" s="142">
        <f>J11+L11+N11+P11+R11+T11+V11</f>
        <v>52</v>
      </c>
      <c r="H11" s="142">
        <v>0</v>
      </c>
      <c r="I11" s="70">
        <v>4</v>
      </c>
      <c r="J11" s="46">
        <v>26</v>
      </c>
      <c r="K11" s="70">
        <v>4</v>
      </c>
      <c r="L11" s="46">
        <v>26</v>
      </c>
      <c r="M11" s="49"/>
      <c r="N11" s="46"/>
      <c r="O11" s="49"/>
      <c r="P11" s="46"/>
      <c r="Q11" s="49"/>
      <c r="R11" s="46"/>
      <c r="S11" s="49"/>
      <c r="T11" s="46"/>
      <c r="U11" s="49"/>
      <c r="V11" s="46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2" customHeight="1">
      <c r="A12" s="50">
        <v>9</v>
      </c>
      <c r="B12" s="50">
        <v>7</v>
      </c>
      <c r="C12" s="177" t="s">
        <v>439</v>
      </c>
      <c r="D12" s="50"/>
      <c r="E12" s="42" t="s">
        <v>98</v>
      </c>
      <c r="F12" s="43">
        <f>G12+H12</f>
        <v>32</v>
      </c>
      <c r="G12" s="142">
        <f>J12+L12+N12+P12+R12+T12+V12</f>
        <v>0</v>
      </c>
      <c r="H12" s="142">
        <v>32</v>
      </c>
      <c r="I12" s="49"/>
      <c r="J12" s="46"/>
      <c r="K12" s="49"/>
      <c r="L12" s="46"/>
      <c r="M12" s="49"/>
      <c r="N12" s="46"/>
      <c r="O12" s="49"/>
      <c r="P12" s="46"/>
      <c r="Q12" s="49"/>
      <c r="R12" s="46"/>
      <c r="S12" s="49"/>
      <c r="T12" s="46"/>
      <c r="U12" s="49"/>
      <c r="V12" s="46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2" customHeight="1">
      <c r="A13" s="50">
        <v>10</v>
      </c>
      <c r="B13" s="50">
        <v>8</v>
      </c>
      <c r="C13" s="222" t="s">
        <v>462</v>
      </c>
      <c r="D13" s="50"/>
      <c r="E13" s="53"/>
      <c r="F13" s="43">
        <f>G13+H13</f>
        <v>32</v>
      </c>
      <c r="G13" s="142">
        <f>J13+L13+N13+P13+R13+T13+V13</f>
        <v>32</v>
      </c>
      <c r="H13" s="142">
        <v>0</v>
      </c>
      <c r="I13" s="67">
        <v>3</v>
      </c>
      <c r="J13" s="133">
        <v>32</v>
      </c>
      <c r="K13" s="49"/>
      <c r="L13" s="46"/>
      <c r="M13" s="49"/>
      <c r="N13" s="46"/>
      <c r="O13" s="49"/>
      <c r="P13" s="46"/>
      <c r="Q13" s="49"/>
      <c r="R13" s="46"/>
      <c r="S13" s="49"/>
      <c r="T13" s="46"/>
      <c r="U13" s="49"/>
      <c r="V13" s="46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2" customHeight="1">
      <c r="A14" s="50">
        <v>11</v>
      </c>
      <c r="B14" s="50">
        <v>10</v>
      </c>
      <c r="C14" s="50" t="s">
        <v>436</v>
      </c>
      <c r="D14" s="50"/>
      <c r="E14" s="53" t="s">
        <v>98</v>
      </c>
      <c r="F14" s="43">
        <f>G14+H14</f>
        <v>26</v>
      </c>
      <c r="G14" s="142">
        <f>J14+L14+N14+P14+R14+T14+V14</f>
        <v>0</v>
      </c>
      <c r="H14" s="142">
        <v>26</v>
      </c>
      <c r="I14" s="49"/>
      <c r="J14" s="46"/>
      <c r="K14" s="49"/>
      <c r="L14" s="46"/>
      <c r="M14" s="49"/>
      <c r="N14" s="46"/>
      <c r="O14" s="49"/>
      <c r="P14" s="46"/>
      <c r="Q14" s="49"/>
      <c r="R14" s="46"/>
      <c r="S14" s="49"/>
      <c r="T14" s="46"/>
      <c r="U14" s="49"/>
      <c r="V14" s="46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2" customHeight="1">
      <c r="A15" s="50">
        <v>12</v>
      </c>
      <c r="B15" s="50">
        <v>12</v>
      </c>
      <c r="C15" s="50" t="s">
        <v>445</v>
      </c>
      <c r="E15" s="53" t="s">
        <v>98</v>
      </c>
      <c r="F15" s="43">
        <f>G15+H15</f>
        <v>16</v>
      </c>
      <c r="G15" s="142">
        <f>J15+L15+N15+P15+R15+T15+V15</f>
        <v>0</v>
      </c>
      <c r="H15" s="142">
        <v>16</v>
      </c>
      <c r="I15" s="49"/>
      <c r="J15" s="46"/>
      <c r="K15" s="49"/>
      <c r="L15" s="46"/>
      <c r="M15" s="49"/>
      <c r="N15" s="46"/>
      <c r="O15" s="49"/>
      <c r="P15" s="133"/>
      <c r="Q15" s="49"/>
      <c r="R15" s="46"/>
      <c r="S15" s="49"/>
      <c r="T15" s="46"/>
      <c r="U15" s="49"/>
      <c r="V15" s="46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2" customHeight="1">
      <c r="A16" s="50">
        <v>13</v>
      </c>
      <c r="B16" s="50">
        <v>13</v>
      </c>
      <c r="C16" s="177" t="s">
        <v>438</v>
      </c>
      <c r="E16" s="152" t="s">
        <v>98</v>
      </c>
      <c r="F16" s="43">
        <f>G16+H16</f>
        <v>13</v>
      </c>
      <c r="G16" s="142">
        <f>J16+L16+N16+P16+R16+T16+V16</f>
        <v>0</v>
      </c>
      <c r="H16" s="142">
        <v>13</v>
      </c>
      <c r="I16" s="49"/>
      <c r="J16" s="46"/>
      <c r="K16" s="49"/>
      <c r="L16" s="46"/>
      <c r="M16" s="49"/>
      <c r="N16" s="46"/>
      <c r="O16" s="49"/>
      <c r="P16" s="46"/>
      <c r="Q16" s="49"/>
      <c r="R16" s="46"/>
      <c r="S16" s="49"/>
      <c r="T16" s="46"/>
      <c r="U16" s="49"/>
      <c r="V16" s="46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2" customHeight="1">
      <c r="A17" s="50">
        <v>14</v>
      </c>
      <c r="B17" s="50">
        <v>14</v>
      </c>
      <c r="C17" s="50" t="s">
        <v>446</v>
      </c>
      <c r="D17" s="50"/>
      <c r="E17" s="53" t="s">
        <v>98</v>
      </c>
      <c r="F17" s="43">
        <f>G17+H17</f>
        <v>12</v>
      </c>
      <c r="G17" s="142">
        <f>J17+L17+N17+P17+R17+T17+V17</f>
        <v>0</v>
      </c>
      <c r="H17" s="142">
        <v>12</v>
      </c>
      <c r="I17" s="49"/>
      <c r="J17" s="46"/>
      <c r="K17" s="49"/>
      <c r="L17" s="46"/>
      <c r="M17" s="49"/>
      <c r="N17" s="46"/>
      <c r="O17" s="49"/>
      <c r="P17" s="46"/>
      <c r="Q17" s="49"/>
      <c r="R17" s="46"/>
      <c r="S17" s="48"/>
      <c r="T17" s="46"/>
      <c r="U17" s="49"/>
      <c r="V17" s="46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2" customHeight="1">
      <c r="A18" s="50">
        <v>15</v>
      </c>
      <c r="B18" s="50">
        <v>15</v>
      </c>
      <c r="C18" s="50" t="s">
        <v>372</v>
      </c>
      <c r="D18" s="50" t="s">
        <v>373</v>
      </c>
      <c r="E18" s="224" t="s">
        <v>70</v>
      </c>
      <c r="F18" s="43">
        <f>G18+H18</f>
        <v>0</v>
      </c>
      <c r="G18" s="142">
        <f>J18+L18+N18+P18+R18+T18+V18</f>
        <v>0</v>
      </c>
      <c r="H18" s="142">
        <v>0</v>
      </c>
      <c r="I18" s="48"/>
      <c r="J18" s="163"/>
      <c r="K18" s="49"/>
      <c r="L18" s="163"/>
      <c r="M18" s="49"/>
      <c r="N18" s="163"/>
      <c r="O18" s="49"/>
      <c r="P18" s="163"/>
      <c r="Q18" s="184"/>
      <c r="R18" s="163"/>
      <c r="S18" s="49"/>
      <c r="T18" s="46"/>
      <c r="U18" s="49"/>
      <c r="V18" s="46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2" customHeight="1">
      <c r="A19" s="50">
        <v>16</v>
      </c>
      <c r="B19" s="50">
        <v>16</v>
      </c>
      <c r="C19" s="177" t="s">
        <v>419</v>
      </c>
      <c r="D19" s="177" t="s">
        <v>420</v>
      </c>
      <c r="E19" s="53" t="s">
        <v>98</v>
      </c>
      <c r="F19" s="43">
        <f>G19+H19</f>
        <v>0</v>
      </c>
      <c r="G19" s="142">
        <f>J19+L19+N19+P19+R19+T19+V19</f>
        <v>0</v>
      </c>
      <c r="H19" s="142">
        <v>0</v>
      </c>
      <c r="I19" s="49"/>
      <c r="J19" s="163"/>
      <c r="K19" s="184"/>
      <c r="L19" s="163"/>
      <c r="M19" s="49"/>
      <c r="N19" s="46"/>
      <c r="O19" s="49"/>
      <c r="P19" s="46"/>
      <c r="Q19" s="49"/>
      <c r="R19" s="46"/>
      <c r="S19" s="49"/>
      <c r="T19" s="46"/>
      <c r="U19" s="49"/>
      <c r="V19" s="46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2" customHeight="1">
      <c r="A20" s="50">
        <v>17</v>
      </c>
      <c r="B20" s="50">
        <v>17</v>
      </c>
      <c r="C20" s="50" t="s">
        <v>423</v>
      </c>
      <c r="D20" s="96" t="s">
        <v>422</v>
      </c>
      <c r="E20" s="53" t="s">
        <v>98</v>
      </c>
      <c r="F20" s="43">
        <f>G20+H20</f>
        <v>0</v>
      </c>
      <c r="G20" s="142">
        <f>J20+L20+N20+P20+R20+T20+V20</f>
        <v>0</v>
      </c>
      <c r="H20" s="142">
        <v>0</v>
      </c>
      <c r="I20" s="49"/>
      <c r="J20" s="46"/>
      <c r="K20" s="49"/>
      <c r="L20" s="46"/>
      <c r="M20" s="49"/>
      <c r="N20" s="46"/>
      <c r="O20" s="184"/>
      <c r="P20" s="163"/>
      <c r="Q20" s="49"/>
      <c r="R20" s="46"/>
      <c r="S20" s="49"/>
      <c r="T20" s="46"/>
      <c r="U20" s="49"/>
      <c r="V20" s="46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2" customHeight="1">
      <c r="A21" s="50">
        <v>18</v>
      </c>
      <c r="B21" s="50">
        <v>18</v>
      </c>
      <c r="C21" s="140" t="s">
        <v>409</v>
      </c>
      <c r="D21" s="140" t="s">
        <v>416</v>
      </c>
      <c r="E21" s="136" t="s">
        <v>98</v>
      </c>
      <c r="F21" s="123">
        <f>G21+H21</f>
        <v>0</v>
      </c>
      <c r="G21" s="144">
        <f>J21+L21+N21+P21+R21+T21+V21</f>
        <v>0</v>
      </c>
      <c r="H21" s="142">
        <v>0</v>
      </c>
      <c r="I21" s="145"/>
      <c r="J21" s="146"/>
      <c r="K21" s="200"/>
      <c r="L21" s="201"/>
      <c r="M21" s="145"/>
      <c r="N21" s="146"/>
      <c r="O21" s="145"/>
      <c r="P21" s="146"/>
      <c r="Q21" s="145"/>
      <c r="R21" s="146"/>
      <c r="S21" s="145"/>
      <c r="T21" s="146"/>
      <c r="U21" s="145"/>
      <c r="V21" s="146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2" customHeight="1">
      <c r="A22" s="50">
        <v>19</v>
      </c>
      <c r="B22" s="50">
        <v>19</v>
      </c>
      <c r="C22" s="140" t="s">
        <v>410</v>
      </c>
      <c r="D22" s="140" t="s">
        <v>417</v>
      </c>
      <c r="E22" s="136" t="s">
        <v>98</v>
      </c>
      <c r="F22" s="123">
        <f>G22+H22</f>
        <v>0</v>
      </c>
      <c r="G22" s="144">
        <f>J22+L22+N22+P22+R22+T22+V22</f>
        <v>0</v>
      </c>
      <c r="H22" s="142">
        <v>0</v>
      </c>
      <c r="I22" s="145"/>
      <c r="J22" s="146"/>
      <c r="K22" s="200"/>
      <c r="L22" s="201"/>
      <c r="M22" s="145"/>
      <c r="N22" s="146"/>
      <c r="O22" s="145"/>
      <c r="P22" s="146"/>
      <c r="Q22" s="145"/>
      <c r="R22" s="146"/>
      <c r="S22" s="145"/>
      <c r="T22" s="146"/>
      <c r="U22" s="145"/>
      <c r="V22" s="146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2" customHeight="1">
      <c r="A23" s="50">
        <v>20</v>
      </c>
      <c r="B23" s="50">
        <v>20</v>
      </c>
      <c r="C23" s="50" t="s">
        <v>406</v>
      </c>
      <c r="D23" s="50" t="s">
        <v>413</v>
      </c>
      <c r="E23" s="53" t="s">
        <v>98</v>
      </c>
      <c r="F23" s="123">
        <f>G23+H23</f>
        <v>0</v>
      </c>
      <c r="G23" s="144">
        <f>J23+L23+N23+P23+R23+T23+V23</f>
        <v>0</v>
      </c>
      <c r="H23" s="144">
        <v>0</v>
      </c>
      <c r="I23" s="145"/>
      <c r="J23" s="146"/>
      <c r="K23" s="200"/>
      <c r="L23" s="201"/>
      <c r="M23" s="145"/>
      <c r="N23" s="146"/>
      <c r="O23" s="145"/>
      <c r="P23" s="146"/>
      <c r="Q23" s="145"/>
      <c r="R23" s="146"/>
      <c r="S23" s="145"/>
      <c r="T23" s="146"/>
      <c r="U23" s="145"/>
      <c r="V23" s="146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2" customHeight="1">
      <c r="A24" s="50">
        <v>21</v>
      </c>
      <c r="B24" s="50">
        <v>21</v>
      </c>
      <c r="C24" s="147" t="s">
        <v>404</v>
      </c>
      <c r="D24" s="147" t="s">
        <v>411</v>
      </c>
      <c r="E24" s="148" t="s">
        <v>98</v>
      </c>
      <c r="F24" s="43">
        <f>G24+H24</f>
        <v>0</v>
      </c>
      <c r="G24" s="142">
        <f>J24+L24+N24+P24+R24+T24+V24</f>
        <v>0</v>
      </c>
      <c r="H24" s="142">
        <v>0</v>
      </c>
      <c r="I24" s="49"/>
      <c r="J24" s="46"/>
      <c r="K24" s="49"/>
      <c r="L24" s="46"/>
      <c r="M24" s="49"/>
      <c r="N24" s="46"/>
      <c r="O24" s="49"/>
      <c r="P24" s="46"/>
      <c r="Q24" s="49"/>
      <c r="R24" s="46"/>
      <c r="S24" s="49"/>
      <c r="T24" s="46"/>
      <c r="U24" s="49"/>
      <c r="V24" s="46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2" customHeight="1">
      <c r="A25" s="50">
        <v>22</v>
      </c>
      <c r="B25" s="50">
        <v>22</v>
      </c>
      <c r="C25" s="147" t="s">
        <v>405</v>
      </c>
      <c r="D25" s="147" t="s">
        <v>412</v>
      </c>
      <c r="E25" s="148" t="s">
        <v>98</v>
      </c>
      <c r="F25" s="43">
        <f>G25+H25</f>
        <v>0</v>
      </c>
      <c r="G25" s="142">
        <f>J25+L25+N25+P25+R25+T25+V25</f>
        <v>0</v>
      </c>
      <c r="H25" s="142">
        <v>0</v>
      </c>
      <c r="I25" s="49"/>
      <c r="J25" s="46"/>
      <c r="K25" s="49"/>
      <c r="L25" s="46"/>
      <c r="M25" s="49"/>
      <c r="N25" s="46"/>
      <c r="O25" s="49"/>
      <c r="P25" s="46"/>
      <c r="Q25" s="49"/>
      <c r="R25" s="46"/>
      <c r="S25" s="49"/>
      <c r="T25" s="46"/>
      <c r="U25" s="49"/>
      <c r="V25" s="46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2" customHeight="1">
      <c r="A26" s="50">
        <v>23</v>
      </c>
      <c r="B26" s="50">
        <v>23</v>
      </c>
      <c r="C26" s="147" t="s">
        <v>418</v>
      </c>
      <c r="D26" s="223" t="s">
        <v>421</v>
      </c>
      <c r="E26" s="198" t="s">
        <v>98</v>
      </c>
      <c r="F26" s="43">
        <f>G26+H26</f>
        <v>0</v>
      </c>
      <c r="G26" s="142">
        <f>J26+L26+N26+P26+R26+T26+V26</f>
        <v>0</v>
      </c>
      <c r="H26" s="142">
        <v>0</v>
      </c>
      <c r="I26" s="49"/>
      <c r="J26" s="46"/>
      <c r="K26" s="184"/>
      <c r="L26" s="163"/>
      <c r="M26" s="49"/>
      <c r="N26" s="46"/>
      <c r="O26" s="49"/>
      <c r="P26" s="46"/>
      <c r="Q26" s="49"/>
      <c r="R26" s="46"/>
      <c r="S26" s="49"/>
      <c r="T26" s="46"/>
      <c r="U26" s="49"/>
      <c r="V26" s="46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2" customHeight="1">
      <c r="A27" s="50">
        <v>24</v>
      </c>
      <c r="B27" s="50">
        <v>24</v>
      </c>
      <c r="C27" s="147" t="s">
        <v>424</v>
      </c>
      <c r="D27" s="223" t="s">
        <v>425</v>
      </c>
      <c r="E27" s="148" t="s">
        <v>98</v>
      </c>
      <c r="F27" s="43">
        <f>G27+H27</f>
        <v>0</v>
      </c>
      <c r="G27" s="142">
        <f>J27+L27+N27+P27+R27+T27+V27</f>
        <v>0</v>
      </c>
      <c r="H27" s="142">
        <v>0</v>
      </c>
      <c r="I27" s="49"/>
      <c r="J27" s="46"/>
      <c r="K27" s="49"/>
      <c r="L27" s="46"/>
      <c r="M27" s="49"/>
      <c r="N27" s="46"/>
      <c r="O27" s="49"/>
      <c r="P27" s="46"/>
      <c r="Q27" s="49"/>
      <c r="R27" s="46"/>
      <c r="S27" s="49"/>
      <c r="T27" s="46"/>
      <c r="U27" s="49"/>
      <c r="V27" s="46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2" customHeight="1">
      <c r="A28" s="50">
        <v>25</v>
      </c>
      <c r="B28" s="50">
        <v>25</v>
      </c>
      <c r="C28" s="168" t="s">
        <v>343</v>
      </c>
      <c r="D28" s="168" t="s">
        <v>344</v>
      </c>
      <c r="E28" s="226" t="s">
        <v>98</v>
      </c>
      <c r="F28" s="43">
        <f>G28+H28</f>
        <v>0</v>
      </c>
      <c r="G28" s="142">
        <f>J28+L28+N28+P28+R28+T28+V28</f>
        <v>0</v>
      </c>
      <c r="H28" s="142">
        <v>0</v>
      </c>
      <c r="I28" s="47"/>
      <c r="J28" s="46"/>
      <c r="K28" s="49"/>
      <c r="L28" s="46"/>
      <c r="M28" s="49"/>
      <c r="N28" s="46"/>
      <c r="O28" s="48"/>
      <c r="P28" s="46"/>
      <c r="Q28" s="49"/>
      <c r="R28" s="46"/>
      <c r="S28" s="49"/>
      <c r="T28" s="46"/>
      <c r="U28" s="49"/>
      <c r="V28" s="46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2" customHeight="1">
      <c r="A29" s="50">
        <v>26</v>
      </c>
      <c r="B29" s="50">
        <v>26</v>
      </c>
      <c r="C29" s="147" t="s">
        <v>352</v>
      </c>
      <c r="D29" s="147" t="s">
        <v>353</v>
      </c>
      <c r="E29" s="199" t="s">
        <v>73</v>
      </c>
      <c r="F29" s="43">
        <f>G29+H29</f>
        <v>0</v>
      </c>
      <c r="G29" s="142">
        <f>J29+L29+N29+P29+R29+T29+V29</f>
        <v>0</v>
      </c>
      <c r="H29" s="142">
        <v>0</v>
      </c>
      <c r="I29" s="45"/>
      <c r="J29" s="46"/>
      <c r="K29" s="48"/>
      <c r="L29" s="46"/>
      <c r="M29" s="49"/>
      <c r="N29" s="46"/>
      <c r="O29" s="49"/>
      <c r="P29" s="46"/>
      <c r="Q29" s="129"/>
      <c r="R29" s="46"/>
      <c r="S29" s="129"/>
      <c r="T29" s="46"/>
      <c r="U29" s="49"/>
      <c r="V29" s="46"/>
    </row>
    <row r="30" spans="1:32" ht="12" customHeight="1">
      <c r="A30" s="50">
        <v>27</v>
      </c>
      <c r="B30" s="50">
        <v>27</v>
      </c>
      <c r="C30" s="147" t="s">
        <v>366</v>
      </c>
      <c r="D30" s="149" t="s">
        <v>367</v>
      </c>
      <c r="E30" s="143" t="s">
        <v>64</v>
      </c>
      <c r="F30" s="43">
        <f>G30+H30</f>
        <v>0</v>
      </c>
      <c r="G30" s="142">
        <f>J30+L30+N30+P30+R30+T30+V30</f>
        <v>0</v>
      </c>
      <c r="H30" s="142">
        <v>0</v>
      </c>
      <c r="I30" s="45"/>
      <c r="J30" s="46"/>
      <c r="K30" s="119"/>
      <c r="L30" s="46"/>
      <c r="M30" s="49"/>
      <c r="N30" s="46"/>
      <c r="O30" s="49"/>
      <c r="P30" s="46"/>
      <c r="Q30" s="49"/>
      <c r="R30" s="46"/>
      <c r="S30" s="49"/>
      <c r="T30" s="46"/>
      <c r="U30" s="49"/>
      <c r="V30" s="46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2" customHeight="1">
      <c r="A31" s="50">
        <v>28</v>
      </c>
      <c r="B31" s="50">
        <v>28</v>
      </c>
      <c r="C31" s="147" t="s">
        <v>216</v>
      </c>
      <c r="D31" s="147" t="s">
        <v>217</v>
      </c>
      <c r="E31" s="143" t="s">
        <v>98</v>
      </c>
      <c r="F31" s="43">
        <f>G31+H31</f>
        <v>0</v>
      </c>
      <c r="G31" s="142">
        <f>J31+L31+N31+P31+R31+T31+V31</f>
        <v>0</v>
      </c>
      <c r="H31" s="142">
        <v>0</v>
      </c>
      <c r="I31" s="49"/>
      <c r="J31" s="46"/>
      <c r="K31" s="119"/>
      <c r="L31" s="46"/>
      <c r="M31" s="48"/>
      <c r="N31" s="46"/>
      <c r="O31" s="49"/>
      <c r="P31" s="46"/>
      <c r="Q31" s="49"/>
      <c r="R31" s="46"/>
      <c r="S31" s="49"/>
      <c r="T31" s="46"/>
      <c r="U31" s="49"/>
      <c r="V31" s="46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2" customHeight="1">
      <c r="A32" s="50">
        <v>29</v>
      </c>
      <c r="B32" s="50">
        <v>29</v>
      </c>
      <c r="C32" s="147" t="s">
        <v>354</v>
      </c>
      <c r="D32" s="147" t="s">
        <v>355</v>
      </c>
      <c r="E32" s="148" t="s">
        <v>98</v>
      </c>
      <c r="F32" s="43">
        <f>G32+H32</f>
        <v>0</v>
      </c>
      <c r="G32" s="142">
        <f>J32+L32+N32+P32+R32+T32+V32</f>
        <v>0</v>
      </c>
      <c r="H32" s="142">
        <v>0</v>
      </c>
      <c r="I32" s="48"/>
      <c r="J32" s="46"/>
      <c r="K32" s="119"/>
      <c r="L32" s="46"/>
      <c r="M32" s="119"/>
      <c r="N32" s="46"/>
      <c r="O32" s="49"/>
      <c r="P32" s="46"/>
      <c r="Q32" s="49"/>
      <c r="R32" s="46"/>
      <c r="S32" s="49"/>
      <c r="T32" s="46"/>
      <c r="U32" s="49"/>
      <c r="V32" s="46"/>
    </row>
    <row r="33" spans="1:32" ht="12" customHeight="1">
      <c r="A33" s="50">
        <v>30</v>
      </c>
      <c r="B33" s="50">
        <v>30</v>
      </c>
      <c r="C33" s="50" t="s">
        <v>346</v>
      </c>
      <c r="D33" s="50" t="s">
        <v>347</v>
      </c>
      <c r="E33" s="169" t="s">
        <v>101</v>
      </c>
      <c r="F33" s="43">
        <f>G33+H33</f>
        <v>0</v>
      </c>
      <c r="G33" s="142">
        <f>J33+L33+N33+P33+R33+T33+V33</f>
        <v>0</v>
      </c>
      <c r="H33" s="142">
        <v>0</v>
      </c>
      <c r="I33" s="49"/>
      <c r="J33" s="46"/>
      <c r="K33" s="49"/>
      <c r="L33" s="46"/>
      <c r="M33" s="129"/>
      <c r="N33" s="46"/>
      <c r="O33" s="49"/>
      <c r="P33" s="46"/>
      <c r="Q33" s="49"/>
      <c r="R33" s="46"/>
      <c r="S33" s="49"/>
      <c r="T33" s="46"/>
      <c r="U33" s="49"/>
      <c r="V33" s="46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2" customHeight="1">
      <c r="A34" s="50">
        <v>31</v>
      </c>
      <c r="B34" s="50">
        <v>31</v>
      </c>
      <c r="C34" s="147" t="s">
        <v>356</v>
      </c>
      <c r="D34" s="149" t="s">
        <v>357</v>
      </c>
      <c r="E34" s="148" t="s">
        <v>98</v>
      </c>
      <c r="F34" s="43">
        <f>G34+H34</f>
        <v>0</v>
      </c>
      <c r="G34" s="142">
        <f>J34+L34+N34+P34+R34+T34+V34</f>
        <v>0</v>
      </c>
      <c r="H34" s="142">
        <v>0</v>
      </c>
      <c r="I34" s="49"/>
      <c r="J34" s="46"/>
      <c r="K34" s="119"/>
      <c r="L34" s="46"/>
      <c r="M34" s="119"/>
      <c r="N34" s="46"/>
      <c r="O34" s="119"/>
      <c r="P34" s="151"/>
      <c r="Q34" s="49"/>
      <c r="R34" s="46"/>
      <c r="S34" s="49"/>
      <c r="T34" s="46"/>
      <c r="U34" s="49"/>
      <c r="V34" s="46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2" customHeight="1">
      <c r="A35" s="50">
        <v>32</v>
      </c>
      <c r="B35" s="50">
        <v>32</v>
      </c>
      <c r="C35" s="168" t="s">
        <v>363</v>
      </c>
      <c r="D35" s="147" t="s">
        <v>364</v>
      </c>
      <c r="E35" s="148" t="s">
        <v>168</v>
      </c>
      <c r="F35" s="43">
        <f>G35+H35</f>
        <v>0</v>
      </c>
      <c r="G35" s="142">
        <f>J35+L35+N35+P35+R35+T35+V35</f>
        <v>0</v>
      </c>
      <c r="H35" s="142">
        <v>0</v>
      </c>
      <c r="I35" s="49"/>
      <c r="J35" s="46"/>
      <c r="K35" s="119"/>
      <c r="L35" s="46"/>
      <c r="M35" s="119"/>
      <c r="N35" s="46"/>
      <c r="O35" s="204"/>
      <c r="P35" s="151"/>
      <c r="Q35" s="49"/>
      <c r="R35" s="46"/>
      <c r="S35" s="49"/>
      <c r="T35" s="46"/>
      <c r="U35" s="49"/>
      <c r="V35" s="46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2" customHeight="1">
      <c r="A36" s="50">
        <v>33</v>
      </c>
      <c r="B36" s="50">
        <v>33</v>
      </c>
      <c r="C36" s="149" t="s">
        <v>192</v>
      </c>
      <c r="D36" s="149" t="s">
        <v>193</v>
      </c>
      <c r="E36" s="169" t="s">
        <v>101</v>
      </c>
      <c r="F36" s="43">
        <f>G36+H36</f>
        <v>0</v>
      </c>
      <c r="G36" s="142">
        <f>J36+L36+N36+P36+R36+T36+V36</f>
        <v>0</v>
      </c>
      <c r="H36" s="142">
        <v>0</v>
      </c>
      <c r="I36" s="49"/>
      <c r="J36" s="46"/>
      <c r="K36" s="119"/>
      <c r="L36" s="46"/>
      <c r="M36" s="204"/>
      <c r="N36" s="46"/>
      <c r="O36" s="119"/>
      <c r="P36" s="151"/>
      <c r="Q36" s="49"/>
      <c r="R36" s="46"/>
      <c r="S36" s="129"/>
      <c r="T36" s="46"/>
      <c r="U36" s="49"/>
      <c r="V36" s="46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2" customHeight="1">
      <c r="A37" s="50">
        <v>34</v>
      </c>
      <c r="B37" s="50">
        <v>34</v>
      </c>
      <c r="C37" s="147" t="s">
        <v>368</v>
      </c>
      <c r="D37" s="149" t="s">
        <v>369</v>
      </c>
      <c r="E37" s="148" t="s">
        <v>98</v>
      </c>
      <c r="F37" s="43">
        <f>G37+H37</f>
        <v>0</v>
      </c>
      <c r="G37" s="142">
        <f>J37+L37+N37+P37+R37+T37+V37</f>
        <v>0</v>
      </c>
      <c r="H37" s="142">
        <v>0</v>
      </c>
      <c r="I37" s="49"/>
      <c r="J37" s="46"/>
      <c r="K37" s="119"/>
      <c r="L37" s="46"/>
      <c r="M37" s="119"/>
      <c r="N37" s="46"/>
      <c r="O37" s="119"/>
      <c r="P37" s="151"/>
      <c r="Q37" s="49"/>
      <c r="R37" s="46"/>
      <c r="S37" s="49"/>
      <c r="T37" s="46"/>
      <c r="U37" s="49"/>
      <c r="V37" s="46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2" customHeight="1">
      <c r="A38" s="50">
        <v>35</v>
      </c>
      <c r="B38" s="50">
        <v>35</v>
      </c>
      <c r="C38" s="147" t="s">
        <v>370</v>
      </c>
      <c r="D38" s="149" t="s">
        <v>371</v>
      </c>
      <c r="E38" s="169" t="s">
        <v>101</v>
      </c>
      <c r="F38" s="43">
        <f>G38+H38</f>
        <v>0</v>
      </c>
      <c r="G38" s="142">
        <f>J38+L38+N38+P38+R38+T38+V38</f>
        <v>0</v>
      </c>
      <c r="H38" s="142">
        <v>0</v>
      </c>
      <c r="I38" s="48"/>
      <c r="J38" s="46"/>
      <c r="K38" s="119"/>
      <c r="L38" s="46"/>
      <c r="M38" s="119"/>
      <c r="N38" s="46"/>
      <c r="O38" s="119"/>
      <c r="P38" s="151"/>
      <c r="Q38" s="49"/>
      <c r="R38" s="46"/>
      <c r="S38" s="49"/>
      <c r="T38" s="46"/>
      <c r="U38" s="49"/>
      <c r="V38" s="46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2" customHeight="1">
      <c r="A39" s="50">
        <v>36</v>
      </c>
      <c r="B39" s="50">
        <v>36</v>
      </c>
      <c r="C39" s="147" t="s">
        <v>348</v>
      </c>
      <c r="D39" s="149" t="s">
        <v>349</v>
      </c>
      <c r="E39" s="169" t="s">
        <v>101</v>
      </c>
      <c r="F39" s="43">
        <f>G39+H39</f>
        <v>0</v>
      </c>
      <c r="G39" s="142">
        <f>J39+L39+N39+P39+R39+T39+V39</f>
        <v>0</v>
      </c>
      <c r="H39" s="142">
        <v>0</v>
      </c>
      <c r="I39" s="49"/>
      <c r="J39" s="46"/>
      <c r="K39" s="119"/>
      <c r="L39" s="46"/>
      <c r="M39" s="119"/>
      <c r="N39" s="46"/>
      <c r="O39" s="119"/>
      <c r="P39" s="151"/>
      <c r="Q39" s="49"/>
      <c r="R39" s="46"/>
      <c r="S39" s="49"/>
      <c r="T39" s="46"/>
      <c r="U39" s="49"/>
      <c r="V39" s="46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12" customHeight="1">
      <c r="A40" s="50">
        <v>37</v>
      </c>
      <c r="B40" s="50">
        <v>37</v>
      </c>
      <c r="C40" s="168" t="s">
        <v>218</v>
      </c>
      <c r="D40" s="147" t="s">
        <v>219</v>
      </c>
      <c r="E40" s="148" t="s">
        <v>98</v>
      </c>
      <c r="F40" s="43">
        <f>G40+H40</f>
        <v>0</v>
      </c>
      <c r="G40" s="142">
        <f>J40+L40+N40+P40+R40+T40+V40</f>
        <v>0</v>
      </c>
      <c r="H40" s="142">
        <v>0</v>
      </c>
      <c r="I40" s="49"/>
      <c r="J40" s="46"/>
      <c r="K40" s="119"/>
      <c r="L40" s="46"/>
      <c r="M40" s="119"/>
      <c r="N40" s="46"/>
      <c r="O40" s="119"/>
      <c r="P40" s="151"/>
      <c r="Q40" s="49"/>
      <c r="R40" s="46"/>
      <c r="S40" s="49"/>
      <c r="T40" s="46"/>
      <c r="U40" s="49"/>
      <c r="V40" s="46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12" customHeight="1">
      <c r="A41" s="50">
        <v>38</v>
      </c>
      <c r="B41" s="50">
        <v>38</v>
      </c>
      <c r="C41" s="147" t="s">
        <v>228</v>
      </c>
      <c r="D41" s="147" t="s">
        <v>229</v>
      </c>
      <c r="E41" s="148" t="s">
        <v>98</v>
      </c>
      <c r="F41" s="43">
        <f>G41+H41</f>
        <v>0</v>
      </c>
      <c r="G41" s="142">
        <f>J41+L41+N41+P41+R41+T41+V41</f>
        <v>0</v>
      </c>
      <c r="H41" s="142">
        <v>0</v>
      </c>
      <c r="I41" s="49"/>
      <c r="J41" s="46"/>
      <c r="K41" s="119"/>
      <c r="L41" s="46"/>
      <c r="M41" s="119"/>
      <c r="N41" s="46"/>
      <c r="O41" s="119"/>
      <c r="P41" s="151"/>
      <c r="Q41" s="49"/>
      <c r="R41" s="46"/>
      <c r="S41" s="49"/>
      <c r="T41" s="46"/>
      <c r="U41" s="49"/>
      <c r="V41" s="46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12" customHeight="1">
      <c r="A42" s="50">
        <v>39</v>
      </c>
      <c r="B42" s="50">
        <v>39</v>
      </c>
      <c r="C42" s="147" t="s">
        <v>226</v>
      </c>
      <c r="D42" s="147" t="s">
        <v>227</v>
      </c>
      <c r="E42" s="148" t="s">
        <v>98</v>
      </c>
      <c r="F42" s="43">
        <f>G42+H42</f>
        <v>0</v>
      </c>
      <c r="G42" s="142">
        <f>J42+L42+N42+P42+R42+T42+V42</f>
        <v>0</v>
      </c>
      <c r="H42" s="142">
        <v>0</v>
      </c>
      <c r="I42" s="48"/>
      <c r="J42" s="46"/>
      <c r="K42" s="119"/>
      <c r="L42" s="46"/>
      <c r="M42" s="119"/>
      <c r="N42" s="46"/>
      <c r="O42" s="119"/>
      <c r="P42" s="151"/>
      <c r="Q42" s="49"/>
      <c r="R42" s="46"/>
      <c r="S42" s="49"/>
      <c r="T42" s="46"/>
      <c r="U42" s="49"/>
      <c r="V42" s="46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ht="12" customHeight="1">
      <c r="A43" s="50">
        <v>40</v>
      </c>
      <c r="B43" s="50">
        <v>40</v>
      </c>
      <c r="C43" s="149" t="s">
        <v>244</v>
      </c>
      <c r="D43" s="149" t="s">
        <v>358</v>
      </c>
      <c r="E43" s="148" t="s">
        <v>98</v>
      </c>
      <c r="F43" s="43">
        <f>G43+H43</f>
        <v>0</v>
      </c>
      <c r="G43" s="142">
        <f>J43+L43+N43+P43+R43+T43+V43</f>
        <v>0</v>
      </c>
      <c r="H43" s="142">
        <v>0</v>
      </c>
      <c r="I43" s="49"/>
      <c r="J43" s="46"/>
      <c r="K43" s="161"/>
      <c r="L43" s="164"/>
      <c r="M43" s="49"/>
      <c r="N43" s="46"/>
      <c r="O43" s="49"/>
      <c r="P43" s="46"/>
      <c r="Q43" s="49"/>
      <c r="R43" s="46"/>
      <c r="S43" s="49"/>
      <c r="T43" s="46"/>
      <c r="U43" s="49"/>
      <c r="V43" s="46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ht="12" customHeight="1">
      <c r="A44" s="50">
        <v>41</v>
      </c>
      <c r="B44" s="50">
        <v>41</v>
      </c>
      <c r="C44" s="149" t="s">
        <v>212</v>
      </c>
      <c r="D44" s="149" t="s">
        <v>213</v>
      </c>
      <c r="E44" s="180" t="s">
        <v>64</v>
      </c>
      <c r="F44" s="43">
        <f>G44+H44</f>
        <v>0</v>
      </c>
      <c r="G44" s="142">
        <f>J44+L44+N44+P44+R44+T44+V44</f>
        <v>0</v>
      </c>
      <c r="H44" s="142">
        <v>0</v>
      </c>
      <c r="I44" s="49"/>
      <c r="J44" s="46"/>
      <c r="K44" s="227"/>
      <c r="L44" s="164"/>
      <c r="M44" s="49"/>
      <c r="N44" s="46"/>
      <c r="O44" s="49"/>
      <c r="P44" s="46"/>
      <c r="Q44" s="49"/>
      <c r="R44" s="46"/>
      <c r="S44" s="49"/>
      <c r="T44" s="46"/>
      <c r="U44" s="49"/>
      <c r="V44" s="46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2" customHeight="1">
      <c r="A45" s="50">
        <v>42</v>
      </c>
      <c r="B45" s="50">
        <v>42</v>
      </c>
      <c r="C45" s="91" t="s">
        <v>374</v>
      </c>
      <c r="D45" s="50" t="s">
        <v>375</v>
      </c>
      <c r="E45" s="148" t="s">
        <v>98</v>
      </c>
      <c r="F45" s="43">
        <f>G45+H45</f>
        <v>0</v>
      </c>
      <c r="G45" s="142">
        <f>J45+L45+N45+P45+R45+T45+V45</f>
        <v>0</v>
      </c>
      <c r="H45" s="142">
        <v>0</v>
      </c>
      <c r="I45" s="49"/>
      <c r="J45" s="46"/>
      <c r="K45" s="49"/>
      <c r="L45" s="46"/>
      <c r="M45" s="49"/>
      <c r="N45" s="46"/>
      <c r="O45" s="49"/>
      <c r="P45" s="46"/>
      <c r="Q45" s="49"/>
      <c r="R45" s="46"/>
      <c r="S45" s="49"/>
      <c r="T45" s="46"/>
      <c r="U45" s="49"/>
      <c r="V45" s="46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12" customHeight="1">
      <c r="A46" s="50">
        <v>43</v>
      </c>
      <c r="B46" s="50">
        <v>43</v>
      </c>
      <c r="C46" s="96" t="s">
        <v>376</v>
      </c>
      <c r="D46" s="96" t="s">
        <v>377</v>
      </c>
      <c r="E46" s="148" t="s">
        <v>98</v>
      </c>
      <c r="F46" s="43">
        <f>G46+H46</f>
        <v>0</v>
      </c>
      <c r="G46" s="142">
        <f>J46+L46+N46+P46+R46+T46+V46</f>
        <v>0</v>
      </c>
      <c r="H46" s="142">
        <v>0</v>
      </c>
      <c r="I46" s="49"/>
      <c r="J46" s="46"/>
      <c r="K46" s="49"/>
      <c r="L46" s="46"/>
      <c r="M46" s="49"/>
      <c r="N46" s="46"/>
      <c r="O46" s="49"/>
      <c r="P46" s="46"/>
      <c r="Q46" s="49"/>
      <c r="R46" s="46"/>
      <c r="S46" s="49"/>
      <c r="T46" s="46"/>
      <c r="U46" s="49"/>
      <c r="V46" s="46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2" customHeight="1">
      <c r="A47" s="50">
        <v>44</v>
      </c>
      <c r="B47" s="50">
        <v>44</v>
      </c>
      <c r="C47" s="50" t="s">
        <v>378</v>
      </c>
      <c r="D47" s="50" t="s">
        <v>379</v>
      </c>
      <c r="E47" s="148" t="s">
        <v>98</v>
      </c>
      <c r="F47" s="43">
        <f>G47+H47</f>
        <v>0</v>
      </c>
      <c r="G47" s="142">
        <f>J47+L47+N47+P47+R47+T47+V47</f>
        <v>0</v>
      </c>
      <c r="H47" s="142">
        <v>0</v>
      </c>
      <c r="I47" s="49"/>
      <c r="J47" s="46"/>
      <c r="K47" s="49"/>
      <c r="L47" s="46"/>
      <c r="M47" s="49"/>
      <c r="N47" s="46"/>
      <c r="O47" s="49"/>
      <c r="P47" s="46"/>
      <c r="Q47" s="49"/>
      <c r="R47" s="46"/>
      <c r="S47" s="49"/>
      <c r="T47" s="46"/>
      <c r="U47" s="49"/>
      <c r="V47" s="46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2" customHeight="1">
      <c r="A48" s="50">
        <v>45</v>
      </c>
      <c r="B48" s="50">
        <v>45</v>
      </c>
      <c r="C48" s="190" t="s">
        <v>289</v>
      </c>
      <c r="D48" s="190" t="s">
        <v>290</v>
      </c>
      <c r="E48" s="148" t="s">
        <v>70</v>
      </c>
      <c r="F48" s="43">
        <f>G48+H48</f>
        <v>0</v>
      </c>
      <c r="G48" s="142">
        <f>J48+L48+N48+P48+R48+T48+V48</f>
        <v>0</v>
      </c>
      <c r="H48" s="142">
        <v>0</v>
      </c>
      <c r="I48" s="49"/>
      <c r="J48" s="46"/>
      <c r="K48" s="49"/>
      <c r="L48" s="46"/>
      <c r="M48" s="49"/>
      <c r="N48" s="46"/>
      <c r="O48" s="49"/>
      <c r="P48" s="46"/>
      <c r="Q48" s="49"/>
      <c r="R48" s="46"/>
      <c r="S48" s="49"/>
      <c r="T48" s="46"/>
      <c r="U48" s="49"/>
      <c r="V48" s="46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ht="12" customHeight="1">
      <c r="A49" s="50">
        <v>46</v>
      </c>
      <c r="B49" s="50">
        <v>46</v>
      </c>
      <c r="C49" s="194" t="s">
        <v>210</v>
      </c>
      <c r="D49" s="194" t="s">
        <v>211</v>
      </c>
      <c r="E49" s="148" t="s">
        <v>64</v>
      </c>
      <c r="F49" s="43">
        <f>G49+H49</f>
        <v>0</v>
      </c>
      <c r="G49" s="142">
        <f>J49+L49+N49+P49+R49+T49+V49</f>
        <v>0</v>
      </c>
      <c r="H49" s="142">
        <v>0</v>
      </c>
      <c r="I49" s="161"/>
      <c r="J49" s="164"/>
      <c r="K49" s="49"/>
      <c r="L49" s="46"/>
      <c r="M49" s="49"/>
      <c r="N49" s="46"/>
      <c r="O49" s="49"/>
      <c r="P49" s="46"/>
      <c r="Q49" s="49"/>
      <c r="R49" s="46"/>
      <c r="S49" s="49"/>
      <c r="T49" s="46"/>
      <c r="U49" s="49"/>
      <c r="V49" s="46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12" customHeight="1">
      <c r="A50" s="50">
        <v>47</v>
      </c>
      <c r="B50" s="50">
        <v>47</v>
      </c>
      <c r="C50" s="190" t="s">
        <v>380</v>
      </c>
      <c r="D50" s="190" t="s">
        <v>381</v>
      </c>
      <c r="E50" s="150" t="s">
        <v>168</v>
      </c>
      <c r="F50" s="43">
        <f>G50+H50</f>
        <v>0</v>
      </c>
      <c r="G50" s="142">
        <f>J50+L50+N50+P50+R50+T50+V50</f>
        <v>0</v>
      </c>
      <c r="H50" s="142">
        <v>0</v>
      </c>
      <c r="I50" s="161"/>
      <c r="J50" s="164"/>
      <c r="K50" s="49"/>
      <c r="L50" s="46"/>
      <c r="M50" s="49"/>
      <c r="N50" s="46"/>
      <c r="O50" s="49"/>
      <c r="P50" s="46"/>
      <c r="Q50" s="49"/>
      <c r="R50" s="46"/>
      <c r="S50" s="49"/>
      <c r="T50" s="46"/>
      <c r="U50" s="49"/>
      <c r="V50" s="46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2" customHeight="1">
      <c r="A51" s="50">
        <v>48</v>
      </c>
      <c r="B51" s="50">
        <v>48</v>
      </c>
      <c r="C51" s="190" t="s">
        <v>359</v>
      </c>
      <c r="D51" s="190" t="s">
        <v>360</v>
      </c>
      <c r="E51" s="148" t="s">
        <v>168</v>
      </c>
      <c r="F51" s="43">
        <f>G51+H51</f>
        <v>0</v>
      </c>
      <c r="G51" s="142">
        <f>J51+L51+N51+P51+R51+T51+V51</f>
        <v>0</v>
      </c>
      <c r="H51" s="142">
        <v>0</v>
      </c>
      <c r="I51" s="49"/>
      <c r="J51" s="46"/>
      <c r="K51" s="49"/>
      <c r="L51" s="46"/>
      <c r="M51" s="49"/>
      <c r="N51" s="46"/>
      <c r="O51" s="49"/>
      <c r="P51" s="46"/>
      <c r="Q51" s="49"/>
      <c r="R51" s="46"/>
      <c r="S51" s="49"/>
      <c r="T51" s="46"/>
      <c r="U51" s="49"/>
      <c r="V51" s="46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2" customHeight="1">
      <c r="A52" s="50">
        <v>49</v>
      </c>
      <c r="B52" s="50">
        <v>49</v>
      </c>
      <c r="C52" s="190" t="s">
        <v>382</v>
      </c>
      <c r="D52" s="190" t="s">
        <v>383</v>
      </c>
      <c r="E52" s="148" t="s">
        <v>98</v>
      </c>
      <c r="F52" s="43">
        <f>G52+H52</f>
        <v>0</v>
      </c>
      <c r="G52" s="142">
        <f>J52+L52+N52+P52+R52+T52+V52</f>
        <v>0</v>
      </c>
      <c r="H52" s="142">
        <v>0</v>
      </c>
      <c r="I52" s="129"/>
      <c r="J52" s="46"/>
      <c r="K52" s="49"/>
      <c r="L52" s="46"/>
      <c r="M52" s="49"/>
      <c r="N52" s="46"/>
      <c r="O52" s="49"/>
      <c r="P52" s="46"/>
      <c r="Q52" s="49"/>
      <c r="R52" s="46"/>
      <c r="S52" s="49"/>
      <c r="T52" s="46"/>
      <c r="U52" s="49"/>
      <c r="V52" s="46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ht="12" customHeight="1">
      <c r="A53" s="50">
        <v>50</v>
      </c>
      <c r="B53" s="50">
        <v>50</v>
      </c>
      <c r="C53" s="190" t="s">
        <v>384</v>
      </c>
      <c r="D53" s="190" t="s">
        <v>195</v>
      </c>
      <c r="E53" s="169" t="s">
        <v>101</v>
      </c>
      <c r="F53" s="43">
        <f>G53+H53</f>
        <v>0</v>
      </c>
      <c r="G53" s="142">
        <f>J53+L53+N53+P53+R53+T53+V53</f>
        <v>0</v>
      </c>
      <c r="H53" s="142">
        <v>0</v>
      </c>
      <c r="I53" s="49"/>
      <c r="J53" s="46"/>
      <c r="K53" s="49"/>
      <c r="L53" s="46"/>
      <c r="M53" s="49"/>
      <c r="N53" s="46"/>
      <c r="O53" s="49"/>
      <c r="P53" s="46"/>
      <c r="Q53" s="49"/>
      <c r="R53" s="46"/>
      <c r="S53" s="49"/>
      <c r="T53" s="46"/>
      <c r="U53" s="49"/>
      <c r="V53" s="46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ht="12" customHeight="1">
      <c r="A54" s="50">
        <v>51</v>
      </c>
      <c r="B54" s="50">
        <v>51</v>
      </c>
      <c r="C54" s="221" t="s">
        <v>385</v>
      </c>
      <c r="D54" s="190" t="s">
        <v>386</v>
      </c>
      <c r="E54" s="220" t="s">
        <v>98</v>
      </c>
      <c r="F54" s="43">
        <f>G54+H54</f>
        <v>0</v>
      </c>
      <c r="G54" s="142">
        <f>J54+L54+N54+P54+R54+T54+V54</f>
        <v>0</v>
      </c>
      <c r="H54" s="142">
        <v>0</v>
      </c>
      <c r="I54" s="49"/>
      <c r="J54" s="46"/>
      <c r="K54" s="49"/>
      <c r="L54" s="46"/>
      <c r="M54" s="49"/>
      <c r="N54" s="46"/>
      <c r="O54" s="49"/>
      <c r="P54" s="46"/>
      <c r="Q54" s="49"/>
      <c r="R54" s="46"/>
      <c r="S54" s="49"/>
      <c r="T54" s="46"/>
      <c r="U54" s="49"/>
      <c r="V54" s="46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ht="12" customHeight="1">
      <c r="A55" s="50">
        <v>52</v>
      </c>
      <c r="B55" s="50">
        <v>52</v>
      </c>
      <c r="C55" s="221" t="s">
        <v>306</v>
      </c>
      <c r="D55" s="190" t="s">
        <v>307</v>
      </c>
      <c r="E55" s="225" t="s">
        <v>70</v>
      </c>
      <c r="F55" s="43">
        <f>G55+H55</f>
        <v>0</v>
      </c>
      <c r="G55" s="142">
        <f>J55+L55+N55+P55+R55+T55+V55</f>
        <v>0</v>
      </c>
      <c r="H55" s="142">
        <v>0</v>
      </c>
      <c r="I55" s="49"/>
      <c r="J55" s="46"/>
      <c r="K55" s="49"/>
      <c r="L55" s="46"/>
      <c r="M55" s="49"/>
      <c r="N55" s="46"/>
      <c r="O55" s="49"/>
      <c r="P55" s="46"/>
      <c r="Q55" s="49"/>
      <c r="R55" s="46"/>
      <c r="S55" s="161"/>
      <c r="T55" s="46"/>
      <c r="U55" s="49"/>
      <c r="V55" s="46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 ht="12" customHeight="1">
      <c r="A56" s="50">
        <v>53</v>
      </c>
      <c r="B56" s="50">
        <v>53</v>
      </c>
      <c r="C56" s="221" t="s">
        <v>387</v>
      </c>
      <c r="D56" s="190" t="s">
        <v>388</v>
      </c>
      <c r="E56" s="220" t="s">
        <v>98</v>
      </c>
      <c r="F56" s="43">
        <f>G56+H56</f>
        <v>0</v>
      </c>
      <c r="G56" s="142">
        <f>J56+L56+N56+P56+R56+T56+V56</f>
        <v>0</v>
      </c>
      <c r="H56" s="142">
        <v>0</v>
      </c>
      <c r="I56" s="49"/>
      <c r="J56" s="46"/>
      <c r="K56" s="49"/>
      <c r="L56" s="46"/>
      <c r="M56" s="49"/>
      <c r="N56" s="46"/>
      <c r="O56" s="49"/>
      <c r="P56" s="46"/>
      <c r="Q56" s="49"/>
      <c r="R56" s="46"/>
      <c r="S56" s="161"/>
      <c r="T56" s="46"/>
      <c r="U56" s="49"/>
      <c r="V56" s="46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ht="12" customHeight="1">
      <c r="A57" s="50">
        <v>54</v>
      </c>
      <c r="B57" s="50">
        <v>54</v>
      </c>
      <c r="C57" s="221" t="s">
        <v>389</v>
      </c>
      <c r="D57" s="190" t="s">
        <v>390</v>
      </c>
      <c r="E57" s="220" t="s">
        <v>98</v>
      </c>
      <c r="F57" s="43">
        <f>G57+H57</f>
        <v>0</v>
      </c>
      <c r="G57" s="142">
        <f>J57+L57+N57+P57+R57+T57+V57</f>
        <v>0</v>
      </c>
      <c r="H57" s="142">
        <v>0</v>
      </c>
      <c r="I57" s="49"/>
      <c r="J57" s="46"/>
      <c r="K57" s="49"/>
      <c r="L57" s="46"/>
      <c r="M57" s="49"/>
      <c r="N57" s="46"/>
      <c r="O57" s="49"/>
      <c r="P57" s="46"/>
      <c r="Q57" s="49"/>
      <c r="R57" s="46"/>
      <c r="S57" s="161"/>
      <c r="T57" s="46"/>
      <c r="U57" s="49"/>
      <c r="V57" s="46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ht="12" customHeight="1">
      <c r="A58" s="50">
        <v>55</v>
      </c>
      <c r="B58" s="50">
        <v>55</v>
      </c>
      <c r="C58" s="190" t="s">
        <v>391</v>
      </c>
      <c r="D58" s="190" t="s">
        <v>392</v>
      </c>
      <c r="E58" s="152" t="s">
        <v>70</v>
      </c>
      <c r="F58" s="43">
        <f>G58+H58</f>
        <v>0</v>
      </c>
      <c r="G58" s="142">
        <f>J58+L58+N58+P58+R58+T58+V58</f>
        <v>0</v>
      </c>
      <c r="H58" s="142">
        <v>0</v>
      </c>
      <c r="I58" s="49"/>
      <c r="J58" s="46"/>
      <c r="K58" s="49"/>
      <c r="L58" s="46"/>
      <c r="M58" s="49"/>
      <c r="N58" s="46"/>
      <c r="O58" s="49"/>
      <c r="P58" s="46"/>
      <c r="Q58" s="49"/>
      <c r="R58" s="46"/>
      <c r="S58" s="161"/>
      <c r="T58" s="46"/>
      <c r="U58" s="49"/>
      <c r="V58" s="46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ht="12" customHeight="1">
      <c r="A59" s="50">
        <v>56</v>
      </c>
      <c r="B59" s="50">
        <v>56</v>
      </c>
      <c r="C59" s="190" t="s">
        <v>361</v>
      </c>
      <c r="D59" s="194" t="s">
        <v>362</v>
      </c>
      <c r="E59" s="148" t="s">
        <v>98</v>
      </c>
      <c r="F59" s="43">
        <f>G59+H59</f>
        <v>0</v>
      </c>
      <c r="G59" s="142">
        <f>J59+L59+N59+P59+R59+T59+V59</f>
        <v>0</v>
      </c>
      <c r="H59" s="142">
        <v>0</v>
      </c>
      <c r="I59" s="49"/>
      <c r="J59" s="46"/>
      <c r="K59" s="49"/>
      <c r="L59" s="46"/>
      <c r="M59" s="49"/>
      <c r="N59" s="46"/>
      <c r="O59" s="49"/>
      <c r="P59" s="46"/>
      <c r="Q59" s="49"/>
      <c r="R59" s="46"/>
      <c r="S59" s="49"/>
      <c r="T59" s="46"/>
      <c r="U59" s="49"/>
      <c r="V59" s="46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ht="12" customHeight="1">
      <c r="I60" s="19">
        <f>COUNTA(I4:I47)</f>
        <v>5</v>
      </c>
      <c r="K60" s="19">
        <f>COUNTA(K4:K59)</f>
        <v>5</v>
      </c>
      <c r="M60" s="19">
        <f>COUNTA(M4:M59)</f>
        <v>0</v>
      </c>
      <c r="O60" s="19">
        <f>COUNTA(O4:O47)</f>
        <v>0</v>
      </c>
      <c r="S60" s="19">
        <f>COUNTA(S4:S59)</f>
        <v>0</v>
      </c>
    </row>
    <row r="61" spans="1:32" ht="12" customHeight="1"/>
    <row r="62" spans="1:32" ht="12" customHeight="1">
      <c r="A62" s="5"/>
      <c r="B62" s="57" t="s">
        <v>314</v>
      </c>
      <c r="C62" s="58"/>
      <c r="D62" s="58"/>
      <c r="E62" s="59">
        <f>SUM(H60:U60)/E63</f>
        <v>5</v>
      </c>
      <c r="F62" s="166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32" ht="12" customHeight="1">
      <c r="A63" s="5"/>
      <c r="B63" s="57" t="s">
        <v>103</v>
      </c>
      <c r="C63" s="58"/>
      <c r="D63" s="58"/>
      <c r="E63" s="60">
        <f>COUNTIF(H60:AI60,"&gt;0")</f>
        <v>2</v>
      </c>
      <c r="F63" s="167"/>
      <c r="G63" s="33"/>
      <c r="H63" s="33"/>
      <c r="I63" s="33"/>
      <c r="J63" s="33"/>
      <c r="K63" s="3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32" ht="12" customHeight="1"/>
    <row r="65" spans="1:14" ht="12" customHeight="1"/>
    <row r="66" spans="1:14" ht="12" customHeight="1">
      <c r="I66" s="6"/>
      <c r="K66" s="6"/>
      <c r="N66" s="102"/>
    </row>
    <row r="67" spans="1:14" ht="12" customHeight="1">
      <c r="A67" s="33" t="s">
        <v>104</v>
      </c>
      <c r="I67" s="6"/>
      <c r="K67" s="6"/>
      <c r="N67" s="102"/>
    </row>
    <row r="68" spans="1:14" ht="12" customHeight="1">
      <c r="I68" s="6"/>
      <c r="K68" s="6"/>
      <c r="N68" s="102"/>
    </row>
    <row r="69" spans="1:14" ht="12" customHeight="1">
      <c r="I69" s="6"/>
      <c r="K69" s="6"/>
      <c r="N69" s="102"/>
    </row>
    <row r="70" spans="1:14" ht="12" customHeight="1">
      <c r="C70" s="63" t="s">
        <v>11</v>
      </c>
      <c r="D70" s="61" t="s">
        <v>40</v>
      </c>
      <c r="E70" s="61" t="s">
        <v>10</v>
      </c>
      <c r="I70" s="22" t="s">
        <v>40</v>
      </c>
      <c r="J70" s="14">
        <v>100</v>
      </c>
      <c r="K70" s="195">
        <f>(J70*80)/100</f>
        <v>80</v>
      </c>
      <c r="L70" s="19">
        <f>200*80/100</f>
        <v>160</v>
      </c>
      <c r="N70" s="102"/>
    </row>
    <row r="71" spans="1:14" ht="12" customHeight="1">
      <c r="C71" s="66" t="s">
        <v>17</v>
      </c>
      <c r="D71" s="64" t="s">
        <v>42</v>
      </c>
      <c r="E71" s="64" t="s">
        <v>16</v>
      </c>
      <c r="I71" s="22" t="s">
        <v>42</v>
      </c>
      <c r="J71" s="14">
        <v>64</v>
      </c>
      <c r="K71" s="195">
        <f>(J71*80)/100</f>
        <v>51.2</v>
      </c>
      <c r="L71" s="19">
        <f>100*80/100</f>
        <v>80</v>
      </c>
      <c r="N71" s="102"/>
    </row>
    <row r="72" spans="1:14" ht="12" customHeight="1">
      <c r="C72" s="69" t="s">
        <v>21</v>
      </c>
      <c r="D72" s="67" t="s">
        <v>44</v>
      </c>
      <c r="E72" s="67" t="s">
        <v>20</v>
      </c>
      <c r="I72" s="22" t="s">
        <v>44</v>
      </c>
      <c r="J72" s="14">
        <v>40</v>
      </c>
      <c r="K72" s="195">
        <f t="shared" ref="K72:K74" si="0">(J72*80)/100</f>
        <v>32</v>
      </c>
      <c r="L72" s="19">
        <f>70*80/100</f>
        <v>56</v>
      </c>
      <c r="N72" s="102"/>
    </row>
    <row r="73" spans="1:14" ht="12" customHeight="1">
      <c r="C73" s="72" t="s">
        <v>24</v>
      </c>
      <c r="D73" s="70" t="s">
        <v>45</v>
      </c>
      <c r="E73" s="70" t="s">
        <v>23</v>
      </c>
      <c r="I73" s="22" t="s">
        <v>45</v>
      </c>
      <c r="J73" s="14">
        <v>32</v>
      </c>
      <c r="K73" s="195">
        <f t="shared" si="0"/>
        <v>25.6</v>
      </c>
      <c r="L73" s="19">
        <f>50*80/100</f>
        <v>40</v>
      </c>
      <c r="N73" s="102"/>
    </row>
    <row r="74" spans="1:14" ht="12" customHeight="1">
      <c r="C74" s="75" t="s">
        <v>27</v>
      </c>
      <c r="D74" s="73" t="s">
        <v>49</v>
      </c>
      <c r="E74" s="73" t="s">
        <v>26</v>
      </c>
      <c r="I74" s="22" t="s">
        <v>49</v>
      </c>
      <c r="J74" s="14">
        <v>20</v>
      </c>
      <c r="K74" s="195">
        <f t="shared" si="0"/>
        <v>16</v>
      </c>
      <c r="L74" s="19">
        <f>40*80/100</f>
        <v>32</v>
      </c>
      <c r="N74" s="102"/>
    </row>
    <row r="75" spans="1:14" ht="12" customHeight="1">
      <c r="C75" s="108" t="s">
        <v>30</v>
      </c>
      <c r="D75" s="76" t="s">
        <v>393</v>
      </c>
      <c r="E75" s="76" t="s">
        <v>29</v>
      </c>
      <c r="I75" s="6"/>
      <c r="K75" s="6"/>
      <c r="L75" s="19">
        <f>30*80/100</f>
        <v>24</v>
      </c>
      <c r="N75" s="102"/>
    </row>
    <row r="76" spans="1:14" ht="12" customHeight="1">
      <c r="C76" s="109" t="s">
        <v>33</v>
      </c>
      <c r="D76" s="78" t="s">
        <v>394</v>
      </c>
      <c r="E76" s="78" t="s">
        <v>32</v>
      </c>
      <c r="I76" s="6"/>
      <c r="K76" s="6"/>
      <c r="L76" s="19">
        <f>20*80/100</f>
        <v>16</v>
      </c>
      <c r="N76" s="102"/>
    </row>
    <row r="77" spans="1:14" ht="12" customHeight="1">
      <c r="I77" s="6"/>
      <c r="K77" s="6"/>
      <c r="N77" s="102"/>
    </row>
    <row r="78" spans="1:14" ht="12" customHeight="1">
      <c r="I78" s="6"/>
      <c r="K78" s="6"/>
      <c r="N78" s="102"/>
    </row>
    <row r="79" spans="1:14" ht="12" customHeight="1">
      <c r="I79" s="6"/>
      <c r="K79" s="6"/>
      <c r="N79" s="102"/>
    </row>
    <row r="80" spans="1:14" ht="12.75" customHeight="1">
      <c r="A80" s="252" t="s">
        <v>365</v>
      </c>
      <c r="B80" s="241"/>
      <c r="C80" s="241"/>
      <c r="D80" s="241"/>
      <c r="E80" s="241"/>
      <c r="F80" s="241"/>
      <c r="G80" s="241"/>
      <c r="H80" s="242"/>
      <c r="I80" s="6"/>
      <c r="K80" s="6"/>
      <c r="N80" s="102"/>
    </row>
    <row r="81" spans="1:14" ht="12.75" customHeight="1">
      <c r="A81" s="243"/>
      <c r="B81" s="244"/>
      <c r="C81" s="244"/>
      <c r="D81" s="244"/>
      <c r="E81" s="244"/>
      <c r="F81" s="244"/>
      <c r="G81" s="244"/>
      <c r="H81" s="245"/>
      <c r="I81" s="6"/>
      <c r="K81" s="6"/>
      <c r="N81" s="102"/>
    </row>
    <row r="82" spans="1:14" ht="26.5" customHeight="1">
      <c r="A82" s="37" t="s">
        <v>55</v>
      </c>
      <c r="B82" s="37" t="s">
        <v>56</v>
      </c>
      <c r="C82" s="38" t="s">
        <v>336</v>
      </c>
      <c r="D82" s="38" t="s">
        <v>58</v>
      </c>
      <c r="E82" s="38" t="s">
        <v>59</v>
      </c>
      <c r="F82" s="38" t="s">
        <v>60</v>
      </c>
      <c r="G82" s="39" t="s">
        <v>427</v>
      </c>
      <c r="H82" s="39" t="s">
        <v>434</v>
      </c>
      <c r="I82" s="6"/>
      <c r="K82" s="6"/>
      <c r="N82" s="102"/>
    </row>
    <row r="83" spans="1:14" ht="12.75" customHeight="1">
      <c r="A83" s="50">
        <v>1</v>
      </c>
      <c r="B83" s="50">
        <v>1</v>
      </c>
      <c r="C83" s="50" t="s">
        <v>407</v>
      </c>
      <c r="D83" s="50" t="s">
        <v>414</v>
      </c>
      <c r="E83" s="92" t="s">
        <v>98</v>
      </c>
      <c r="F83" s="43">
        <v>612</v>
      </c>
      <c r="G83" s="142">
        <v>400</v>
      </c>
      <c r="H83" s="142">
        <f t="shared" ref="H83:H134" si="1">G83/2</f>
        <v>200</v>
      </c>
      <c r="I83" s="6">
        <f t="shared" ref="I83:I100" si="2">_xlfn.RANK.EQ(H83,$H$83:$H$100)</f>
        <v>1</v>
      </c>
      <c r="K83" s="6"/>
      <c r="N83" s="102"/>
    </row>
    <row r="84" spans="1:14" ht="12.75" customHeight="1">
      <c r="A84" s="50">
        <v>2</v>
      </c>
      <c r="B84" s="50">
        <v>2</v>
      </c>
      <c r="C84" s="40" t="s">
        <v>408</v>
      </c>
      <c r="D84" s="50" t="s">
        <v>415</v>
      </c>
      <c r="E84" s="53" t="s">
        <v>98</v>
      </c>
      <c r="F84" s="43">
        <v>387</v>
      </c>
      <c r="G84" s="142">
        <v>289</v>
      </c>
      <c r="H84" s="142">
        <f t="shared" si="1"/>
        <v>144.5</v>
      </c>
      <c r="I84" s="6">
        <f t="shared" si="2"/>
        <v>2</v>
      </c>
      <c r="K84" s="6"/>
      <c r="N84" s="102"/>
    </row>
    <row r="85" spans="1:14" ht="12.75" customHeight="1">
      <c r="A85" s="50">
        <v>3</v>
      </c>
      <c r="B85" s="50">
        <v>5</v>
      </c>
      <c r="C85" s="50" t="s">
        <v>437</v>
      </c>
      <c r="D85" s="50"/>
      <c r="E85" s="90" t="s">
        <v>98</v>
      </c>
      <c r="F85" s="43">
        <v>227</v>
      </c>
      <c r="G85" s="142">
        <v>227</v>
      </c>
      <c r="H85" s="142">
        <f t="shared" si="1"/>
        <v>113.5</v>
      </c>
      <c r="I85" s="6">
        <f t="shared" si="2"/>
        <v>3</v>
      </c>
      <c r="K85" s="6"/>
      <c r="N85" s="102"/>
    </row>
    <row r="86" spans="1:14" ht="12.75" customHeight="1">
      <c r="A86" s="50">
        <v>4</v>
      </c>
      <c r="B86" s="50">
        <v>6</v>
      </c>
      <c r="C86" s="50" t="s">
        <v>435</v>
      </c>
      <c r="D86" s="50"/>
      <c r="E86" s="90" t="s">
        <v>98</v>
      </c>
      <c r="F86" s="43">
        <v>165</v>
      </c>
      <c r="G86" s="142">
        <v>165</v>
      </c>
      <c r="H86" s="142">
        <f t="shared" si="1"/>
        <v>82.5</v>
      </c>
      <c r="I86" s="6">
        <f t="shared" si="2"/>
        <v>4</v>
      </c>
      <c r="K86" s="6"/>
      <c r="N86" s="102"/>
    </row>
    <row r="87" spans="1:14" ht="12.75" customHeight="1">
      <c r="A87" s="50">
        <v>5</v>
      </c>
      <c r="B87" s="50">
        <v>3</v>
      </c>
      <c r="C87" s="50" t="s">
        <v>436</v>
      </c>
      <c r="D87" s="50"/>
      <c r="E87" s="90" t="s">
        <v>98</v>
      </c>
      <c r="F87" s="43">
        <v>160</v>
      </c>
      <c r="G87" s="142">
        <v>160</v>
      </c>
      <c r="H87" s="142">
        <f t="shared" si="1"/>
        <v>80</v>
      </c>
      <c r="I87" s="6">
        <f t="shared" si="2"/>
        <v>5</v>
      </c>
      <c r="K87" s="6"/>
      <c r="N87" s="102"/>
    </row>
    <row r="88" spans="1:14" ht="12" customHeight="1">
      <c r="A88" s="50">
        <v>6</v>
      </c>
      <c r="B88" s="50">
        <v>4</v>
      </c>
      <c r="C88" s="50" t="s">
        <v>372</v>
      </c>
      <c r="D88" s="50" t="s">
        <v>373</v>
      </c>
      <c r="E88" s="53" t="s">
        <v>70</v>
      </c>
      <c r="F88" s="43">
        <v>123</v>
      </c>
      <c r="G88" s="142">
        <v>0</v>
      </c>
      <c r="H88" s="142">
        <f t="shared" si="1"/>
        <v>0</v>
      </c>
      <c r="I88" s="6">
        <f t="shared" si="2"/>
        <v>11</v>
      </c>
      <c r="K88" s="6"/>
      <c r="N88" s="102"/>
    </row>
    <row r="89" spans="1:14" ht="12" customHeight="1">
      <c r="A89" s="50">
        <v>7</v>
      </c>
      <c r="B89" s="50">
        <v>9</v>
      </c>
      <c r="C89" s="50" t="s">
        <v>439</v>
      </c>
      <c r="D89" s="50"/>
      <c r="E89" s="53" t="s">
        <v>98</v>
      </c>
      <c r="F89" s="43">
        <v>64</v>
      </c>
      <c r="G89" s="142">
        <v>64</v>
      </c>
      <c r="H89" s="142">
        <f t="shared" si="1"/>
        <v>32</v>
      </c>
      <c r="I89" s="6">
        <f t="shared" si="2"/>
        <v>6</v>
      </c>
      <c r="K89" s="6"/>
      <c r="N89" s="102"/>
    </row>
    <row r="90" spans="1:14" ht="12" customHeight="1">
      <c r="A90" s="50">
        <v>8</v>
      </c>
      <c r="B90" s="50">
        <v>12</v>
      </c>
      <c r="C90" s="50" t="s">
        <v>436</v>
      </c>
      <c r="D90" s="50"/>
      <c r="E90" s="92" t="s">
        <v>98</v>
      </c>
      <c r="F90" s="43">
        <v>52</v>
      </c>
      <c r="G90" s="142">
        <v>52</v>
      </c>
      <c r="H90" s="142">
        <f t="shared" si="1"/>
        <v>26</v>
      </c>
      <c r="I90" s="6">
        <f t="shared" si="2"/>
        <v>7</v>
      </c>
      <c r="K90" s="6"/>
      <c r="N90" s="102"/>
    </row>
    <row r="91" spans="1:14" ht="12" customHeight="1">
      <c r="A91" s="50">
        <v>9</v>
      </c>
      <c r="B91" s="50">
        <v>7</v>
      </c>
      <c r="C91" s="50" t="s">
        <v>419</v>
      </c>
      <c r="D91" s="50" t="s">
        <v>420</v>
      </c>
      <c r="E91" s="53" t="s">
        <v>98</v>
      </c>
      <c r="F91" s="43">
        <v>49</v>
      </c>
      <c r="G91" s="142">
        <v>0</v>
      </c>
      <c r="H91" s="142">
        <f t="shared" si="1"/>
        <v>0</v>
      </c>
      <c r="I91" s="6">
        <f t="shared" si="2"/>
        <v>11</v>
      </c>
      <c r="K91" s="6"/>
      <c r="N91" s="102"/>
    </row>
    <row r="92" spans="1:14" ht="12" customHeight="1">
      <c r="A92" s="50">
        <v>10</v>
      </c>
      <c r="B92" s="50">
        <v>8</v>
      </c>
      <c r="C92" s="50" t="s">
        <v>423</v>
      </c>
      <c r="D92" s="50" t="s">
        <v>422</v>
      </c>
      <c r="E92" s="90" t="s">
        <v>98</v>
      </c>
      <c r="F92" s="43">
        <v>35</v>
      </c>
      <c r="G92" s="142">
        <v>0</v>
      </c>
      <c r="H92" s="142">
        <f t="shared" si="1"/>
        <v>0</v>
      </c>
      <c r="I92" s="6">
        <f t="shared" si="2"/>
        <v>11</v>
      </c>
      <c r="K92" s="6"/>
      <c r="N92" s="102"/>
    </row>
    <row r="93" spans="1:14" ht="12" customHeight="1">
      <c r="A93" s="50">
        <v>11</v>
      </c>
      <c r="B93" s="50">
        <v>10</v>
      </c>
      <c r="C93" s="50" t="s">
        <v>445</v>
      </c>
      <c r="D93" s="50"/>
      <c r="E93" s="53" t="s">
        <v>98</v>
      </c>
      <c r="F93" s="43">
        <v>32</v>
      </c>
      <c r="G93" s="142">
        <v>32</v>
      </c>
      <c r="H93" s="142">
        <f t="shared" si="1"/>
        <v>16</v>
      </c>
      <c r="I93" s="6">
        <f t="shared" si="2"/>
        <v>8</v>
      </c>
      <c r="K93" s="6"/>
      <c r="N93" s="102"/>
    </row>
    <row r="94" spans="1:14" ht="12" customHeight="1">
      <c r="A94" s="50">
        <v>12</v>
      </c>
      <c r="B94" s="50">
        <v>11</v>
      </c>
      <c r="C94" s="40" t="s">
        <v>438</v>
      </c>
      <c r="D94" s="50"/>
      <c r="E94" s="90" t="s">
        <v>98</v>
      </c>
      <c r="F94" s="43">
        <v>26</v>
      </c>
      <c r="G94" s="142">
        <v>26</v>
      </c>
      <c r="H94" s="142">
        <f t="shared" si="1"/>
        <v>13</v>
      </c>
      <c r="I94" s="6">
        <f t="shared" si="2"/>
        <v>9</v>
      </c>
      <c r="K94" s="6"/>
      <c r="N94" s="102"/>
    </row>
    <row r="95" spans="1:14" ht="12" customHeight="1">
      <c r="A95" s="50">
        <v>13</v>
      </c>
      <c r="B95" s="50">
        <v>52</v>
      </c>
      <c r="C95" s="50" t="s">
        <v>446</v>
      </c>
      <c r="D95" s="50"/>
      <c r="E95" s="98" t="s">
        <v>98</v>
      </c>
      <c r="F95" s="43">
        <v>24</v>
      </c>
      <c r="G95" s="142">
        <v>24</v>
      </c>
      <c r="H95" s="142">
        <f t="shared" si="1"/>
        <v>12</v>
      </c>
      <c r="I95" s="6">
        <f t="shared" si="2"/>
        <v>10</v>
      </c>
      <c r="K95" s="6"/>
      <c r="N95" s="102"/>
    </row>
    <row r="96" spans="1:14" ht="12" customHeight="1">
      <c r="A96" s="50">
        <v>14</v>
      </c>
      <c r="B96" s="50">
        <v>13</v>
      </c>
      <c r="C96" s="50" t="s">
        <v>409</v>
      </c>
      <c r="D96" s="50" t="s">
        <v>416</v>
      </c>
      <c r="E96" s="53" t="s">
        <v>98</v>
      </c>
      <c r="F96" s="43">
        <v>0</v>
      </c>
      <c r="G96" s="142">
        <v>0</v>
      </c>
      <c r="H96" s="142">
        <f t="shared" si="1"/>
        <v>0</v>
      </c>
      <c r="I96" s="6">
        <f t="shared" si="2"/>
        <v>11</v>
      </c>
      <c r="K96" s="6"/>
      <c r="N96" s="102"/>
    </row>
    <row r="97" spans="1:14" ht="12" customHeight="1">
      <c r="A97" s="50">
        <v>15</v>
      </c>
      <c r="B97" s="50">
        <v>14</v>
      </c>
      <c r="C97" s="50" t="s">
        <v>410</v>
      </c>
      <c r="D97" s="50" t="s">
        <v>417</v>
      </c>
      <c r="E97" s="90" t="s">
        <v>98</v>
      </c>
      <c r="F97" s="43">
        <v>0</v>
      </c>
      <c r="G97" s="142">
        <v>0</v>
      </c>
      <c r="H97" s="142">
        <f t="shared" si="1"/>
        <v>0</v>
      </c>
      <c r="I97" s="6">
        <f t="shared" si="2"/>
        <v>11</v>
      </c>
      <c r="K97" s="6"/>
      <c r="N97" s="102"/>
    </row>
    <row r="98" spans="1:14" ht="12" customHeight="1">
      <c r="A98" s="50">
        <v>16</v>
      </c>
      <c r="B98" s="50">
        <v>15</v>
      </c>
      <c r="C98" s="50" t="s">
        <v>406</v>
      </c>
      <c r="D98" s="50" t="s">
        <v>413</v>
      </c>
      <c r="E98" s="94" t="s">
        <v>98</v>
      </c>
      <c r="F98" s="43">
        <v>0</v>
      </c>
      <c r="G98" s="142">
        <v>0</v>
      </c>
      <c r="H98" s="142">
        <f t="shared" si="1"/>
        <v>0</v>
      </c>
      <c r="I98" s="6">
        <f t="shared" si="2"/>
        <v>11</v>
      </c>
      <c r="K98" s="6"/>
      <c r="N98" s="102"/>
    </row>
    <row r="99" spans="1:14" ht="12" customHeight="1">
      <c r="A99" s="50">
        <v>17</v>
      </c>
      <c r="B99" s="50">
        <v>16</v>
      </c>
      <c r="C99" s="50" t="s">
        <v>404</v>
      </c>
      <c r="D99" s="50" t="s">
        <v>411</v>
      </c>
      <c r="E99" s="94" t="s">
        <v>98</v>
      </c>
      <c r="F99" s="43">
        <v>0</v>
      </c>
      <c r="G99" s="142">
        <v>0</v>
      </c>
      <c r="H99" s="142">
        <f t="shared" si="1"/>
        <v>0</v>
      </c>
      <c r="I99" s="6">
        <f t="shared" si="2"/>
        <v>11</v>
      </c>
      <c r="K99" s="6"/>
      <c r="N99" s="102"/>
    </row>
    <row r="100" spans="1:14" ht="12" customHeight="1">
      <c r="A100" s="50">
        <v>18</v>
      </c>
      <c r="B100" s="50">
        <v>17</v>
      </c>
      <c r="C100" s="50" t="s">
        <v>405</v>
      </c>
      <c r="D100" s="50" t="s">
        <v>412</v>
      </c>
      <c r="E100" s="94" t="s">
        <v>98</v>
      </c>
      <c r="F100" s="43">
        <v>0</v>
      </c>
      <c r="G100" s="142">
        <v>0</v>
      </c>
      <c r="H100" s="142">
        <f t="shared" si="1"/>
        <v>0</v>
      </c>
      <c r="I100" s="6">
        <f t="shared" si="2"/>
        <v>11</v>
      </c>
      <c r="K100" s="6"/>
      <c r="N100" s="102"/>
    </row>
    <row r="101" spans="1:14" ht="12" customHeight="1">
      <c r="A101" s="19">
        <v>19</v>
      </c>
      <c r="B101" s="19">
        <v>18</v>
      </c>
      <c r="C101" s="19" t="s">
        <v>418</v>
      </c>
      <c r="D101" s="19" t="s">
        <v>421</v>
      </c>
      <c r="E101" s="19" t="s">
        <v>98</v>
      </c>
      <c r="F101" s="19">
        <v>0</v>
      </c>
      <c r="G101" s="19">
        <v>0</v>
      </c>
      <c r="H101" s="142">
        <f t="shared" si="1"/>
        <v>0</v>
      </c>
      <c r="I101" s="6"/>
      <c r="K101" s="6"/>
      <c r="N101" s="102"/>
    </row>
    <row r="102" spans="1:14" ht="12" customHeight="1">
      <c r="A102" s="19">
        <v>20</v>
      </c>
      <c r="B102" s="19">
        <v>19</v>
      </c>
      <c r="C102" s="19" t="s">
        <v>424</v>
      </c>
      <c r="D102" s="19" t="s">
        <v>425</v>
      </c>
      <c r="E102" s="19" t="s">
        <v>98</v>
      </c>
      <c r="F102" s="19">
        <v>0</v>
      </c>
      <c r="G102" s="19">
        <v>0</v>
      </c>
      <c r="H102" s="142">
        <f t="shared" si="1"/>
        <v>0</v>
      </c>
      <c r="I102" s="6"/>
      <c r="K102" s="6"/>
      <c r="N102" s="102"/>
    </row>
    <row r="103" spans="1:14" ht="12" customHeight="1">
      <c r="A103" s="19">
        <v>21</v>
      </c>
      <c r="B103" s="19">
        <v>20</v>
      </c>
      <c r="C103" s="19" t="s">
        <v>343</v>
      </c>
      <c r="D103" s="19" t="s">
        <v>344</v>
      </c>
      <c r="E103" s="19" t="s">
        <v>98</v>
      </c>
      <c r="F103" s="19">
        <v>0</v>
      </c>
      <c r="G103" s="19">
        <v>0</v>
      </c>
      <c r="H103" s="142">
        <f t="shared" si="1"/>
        <v>0</v>
      </c>
      <c r="I103" s="6"/>
      <c r="K103" s="6"/>
      <c r="N103" s="102"/>
    </row>
    <row r="104" spans="1:14" ht="12" customHeight="1">
      <c r="A104" s="19">
        <v>22</v>
      </c>
      <c r="B104" s="19">
        <v>21</v>
      </c>
      <c r="C104" s="19" t="s">
        <v>352</v>
      </c>
      <c r="D104" s="19" t="s">
        <v>353</v>
      </c>
      <c r="E104" s="19" t="s">
        <v>73</v>
      </c>
      <c r="F104" s="19">
        <v>0</v>
      </c>
      <c r="G104" s="19">
        <v>0</v>
      </c>
      <c r="H104" s="142">
        <f t="shared" si="1"/>
        <v>0</v>
      </c>
      <c r="I104" s="6"/>
      <c r="K104" s="6"/>
      <c r="N104" s="102"/>
    </row>
    <row r="105" spans="1:14" ht="12" customHeight="1">
      <c r="A105" s="19">
        <v>23</v>
      </c>
      <c r="B105" s="19">
        <v>22</v>
      </c>
      <c r="C105" s="19" t="s">
        <v>366</v>
      </c>
      <c r="D105" s="19" t="s">
        <v>367</v>
      </c>
      <c r="E105" s="19" t="s">
        <v>64</v>
      </c>
      <c r="F105" s="19">
        <v>0</v>
      </c>
      <c r="G105" s="19">
        <v>0</v>
      </c>
      <c r="H105" s="142">
        <f t="shared" si="1"/>
        <v>0</v>
      </c>
      <c r="I105" s="6"/>
      <c r="K105" s="6"/>
      <c r="N105" s="102"/>
    </row>
    <row r="106" spans="1:14" ht="12" customHeight="1">
      <c r="A106" s="19">
        <v>24</v>
      </c>
      <c r="B106" s="19">
        <v>23</v>
      </c>
      <c r="C106" s="19" t="s">
        <v>216</v>
      </c>
      <c r="D106" s="19" t="s">
        <v>217</v>
      </c>
      <c r="E106" s="19" t="s">
        <v>98</v>
      </c>
      <c r="F106" s="19">
        <v>0</v>
      </c>
      <c r="G106" s="19">
        <v>0</v>
      </c>
      <c r="H106" s="142">
        <f t="shared" si="1"/>
        <v>0</v>
      </c>
      <c r="I106" s="6"/>
      <c r="K106" s="6"/>
      <c r="N106" s="102"/>
    </row>
    <row r="107" spans="1:14" ht="12" customHeight="1">
      <c r="A107" s="19">
        <v>25</v>
      </c>
      <c r="B107" s="19">
        <v>24</v>
      </c>
      <c r="C107" s="19" t="s">
        <v>354</v>
      </c>
      <c r="D107" s="19" t="s">
        <v>355</v>
      </c>
      <c r="E107" s="19" t="s">
        <v>98</v>
      </c>
      <c r="F107" s="19">
        <v>0</v>
      </c>
      <c r="G107" s="19">
        <v>0</v>
      </c>
      <c r="H107" s="142">
        <f t="shared" si="1"/>
        <v>0</v>
      </c>
      <c r="I107" s="6"/>
      <c r="K107" s="6"/>
      <c r="N107" s="102"/>
    </row>
    <row r="108" spans="1:14" ht="12" customHeight="1">
      <c r="A108" s="19">
        <v>26</v>
      </c>
      <c r="B108" s="19">
        <v>25</v>
      </c>
      <c r="C108" s="19" t="s">
        <v>346</v>
      </c>
      <c r="D108" s="19" t="s">
        <v>347</v>
      </c>
      <c r="E108" s="19" t="s">
        <v>101</v>
      </c>
      <c r="F108" s="19">
        <v>0</v>
      </c>
      <c r="G108" s="19">
        <v>0</v>
      </c>
      <c r="H108" s="142">
        <f t="shared" si="1"/>
        <v>0</v>
      </c>
      <c r="I108" s="6"/>
      <c r="K108" s="6"/>
      <c r="N108" s="102"/>
    </row>
    <row r="109" spans="1:14" ht="12" customHeight="1">
      <c r="A109" s="19">
        <v>27</v>
      </c>
      <c r="B109" s="19">
        <v>26</v>
      </c>
      <c r="C109" s="19" t="s">
        <v>356</v>
      </c>
      <c r="D109" s="19" t="s">
        <v>357</v>
      </c>
      <c r="E109" s="19" t="s">
        <v>98</v>
      </c>
      <c r="F109" s="19">
        <v>0</v>
      </c>
      <c r="G109" s="19">
        <v>0</v>
      </c>
      <c r="H109" s="142">
        <f t="shared" si="1"/>
        <v>0</v>
      </c>
      <c r="I109" s="6"/>
      <c r="K109" s="6"/>
      <c r="N109" s="102"/>
    </row>
    <row r="110" spans="1:14" ht="12" customHeight="1">
      <c r="A110" s="19">
        <v>28</v>
      </c>
      <c r="B110" s="19">
        <v>27</v>
      </c>
      <c r="C110" s="19" t="s">
        <v>363</v>
      </c>
      <c r="D110" s="19" t="s">
        <v>364</v>
      </c>
      <c r="E110" s="19" t="s">
        <v>168</v>
      </c>
      <c r="F110" s="19">
        <v>0</v>
      </c>
      <c r="G110" s="19">
        <v>0</v>
      </c>
      <c r="H110" s="142">
        <f t="shared" si="1"/>
        <v>0</v>
      </c>
      <c r="I110" s="6"/>
      <c r="K110" s="6"/>
      <c r="N110" s="102"/>
    </row>
    <row r="111" spans="1:14" ht="12" customHeight="1">
      <c r="A111" s="19">
        <v>29</v>
      </c>
      <c r="B111" s="19">
        <v>28</v>
      </c>
      <c r="C111" s="19" t="s">
        <v>192</v>
      </c>
      <c r="D111" s="19" t="s">
        <v>193</v>
      </c>
      <c r="E111" s="19" t="s">
        <v>101</v>
      </c>
      <c r="F111" s="19">
        <v>0</v>
      </c>
      <c r="G111" s="19">
        <v>0</v>
      </c>
      <c r="H111" s="142">
        <f t="shared" si="1"/>
        <v>0</v>
      </c>
      <c r="I111" s="6"/>
      <c r="K111" s="6"/>
      <c r="N111" s="102"/>
    </row>
    <row r="112" spans="1:14" ht="12" customHeight="1">
      <c r="A112" s="19">
        <v>30</v>
      </c>
      <c r="B112" s="19">
        <v>29</v>
      </c>
      <c r="C112" s="19" t="s">
        <v>368</v>
      </c>
      <c r="D112" s="19" t="s">
        <v>369</v>
      </c>
      <c r="E112" s="19" t="s">
        <v>98</v>
      </c>
      <c r="F112" s="19">
        <v>0</v>
      </c>
      <c r="G112" s="19">
        <v>0</v>
      </c>
      <c r="H112" s="142">
        <f t="shared" si="1"/>
        <v>0</v>
      </c>
      <c r="I112" s="6"/>
      <c r="K112" s="6"/>
      <c r="N112" s="102"/>
    </row>
    <row r="113" spans="1:14" ht="12" customHeight="1">
      <c r="A113" s="19">
        <v>31</v>
      </c>
      <c r="B113" s="19">
        <v>30</v>
      </c>
      <c r="C113" s="19" t="s">
        <v>370</v>
      </c>
      <c r="D113" s="19" t="s">
        <v>371</v>
      </c>
      <c r="E113" s="19" t="s">
        <v>101</v>
      </c>
      <c r="F113" s="19">
        <v>0</v>
      </c>
      <c r="G113" s="19">
        <v>0</v>
      </c>
      <c r="H113" s="142">
        <f t="shared" si="1"/>
        <v>0</v>
      </c>
      <c r="I113" s="6"/>
      <c r="K113" s="6"/>
      <c r="N113" s="102"/>
    </row>
    <row r="114" spans="1:14" ht="12" customHeight="1">
      <c r="A114" s="19">
        <v>32</v>
      </c>
      <c r="B114" s="19">
        <v>31</v>
      </c>
      <c r="C114" s="19" t="s">
        <v>348</v>
      </c>
      <c r="D114" s="19" t="s">
        <v>349</v>
      </c>
      <c r="E114" s="19" t="s">
        <v>101</v>
      </c>
      <c r="F114" s="19">
        <v>0</v>
      </c>
      <c r="G114" s="19">
        <v>0</v>
      </c>
      <c r="H114" s="142">
        <f t="shared" si="1"/>
        <v>0</v>
      </c>
      <c r="I114" s="6"/>
      <c r="K114" s="6"/>
      <c r="N114" s="102"/>
    </row>
    <row r="115" spans="1:14" ht="12" customHeight="1">
      <c r="A115" s="19">
        <v>33</v>
      </c>
      <c r="B115" s="19">
        <v>32</v>
      </c>
      <c r="C115" s="19" t="s">
        <v>218</v>
      </c>
      <c r="D115" s="19" t="s">
        <v>219</v>
      </c>
      <c r="E115" s="19" t="s">
        <v>98</v>
      </c>
      <c r="F115" s="19">
        <v>0</v>
      </c>
      <c r="G115" s="19">
        <v>0</v>
      </c>
      <c r="H115" s="142">
        <f t="shared" si="1"/>
        <v>0</v>
      </c>
      <c r="I115" s="6"/>
      <c r="K115" s="6"/>
      <c r="N115" s="102"/>
    </row>
    <row r="116" spans="1:14" ht="12" customHeight="1">
      <c r="A116" s="19">
        <v>34</v>
      </c>
      <c r="B116" s="19">
        <v>33</v>
      </c>
      <c r="C116" s="19" t="s">
        <v>228</v>
      </c>
      <c r="D116" s="19" t="s">
        <v>229</v>
      </c>
      <c r="E116" s="19" t="s">
        <v>98</v>
      </c>
      <c r="F116" s="19">
        <v>0</v>
      </c>
      <c r="G116" s="19">
        <v>0</v>
      </c>
      <c r="H116" s="142">
        <f t="shared" si="1"/>
        <v>0</v>
      </c>
      <c r="I116" s="6"/>
      <c r="K116" s="6"/>
      <c r="N116" s="102"/>
    </row>
    <row r="117" spans="1:14" ht="12" customHeight="1">
      <c r="A117" s="19">
        <v>35</v>
      </c>
      <c r="B117" s="19">
        <v>34</v>
      </c>
      <c r="C117" s="19" t="s">
        <v>226</v>
      </c>
      <c r="D117" s="19" t="s">
        <v>227</v>
      </c>
      <c r="E117" s="19" t="s">
        <v>98</v>
      </c>
      <c r="F117" s="19">
        <v>0</v>
      </c>
      <c r="G117" s="19">
        <v>0</v>
      </c>
      <c r="H117" s="142">
        <f t="shared" si="1"/>
        <v>0</v>
      </c>
      <c r="I117" s="6"/>
      <c r="K117" s="6"/>
      <c r="N117" s="102"/>
    </row>
    <row r="118" spans="1:14" ht="12" customHeight="1">
      <c r="A118">
        <v>36</v>
      </c>
      <c r="B118">
        <v>35</v>
      </c>
      <c r="C118" t="s">
        <v>244</v>
      </c>
      <c r="D118" t="s">
        <v>358</v>
      </c>
      <c r="E118" t="s">
        <v>98</v>
      </c>
      <c r="F118">
        <v>0</v>
      </c>
      <c r="G118">
        <v>0</v>
      </c>
      <c r="H118" s="142">
        <f t="shared" si="1"/>
        <v>0</v>
      </c>
      <c r="I118" s="6"/>
      <c r="K118" s="6"/>
      <c r="N118" s="102"/>
    </row>
    <row r="119" spans="1:14" ht="12" customHeight="1">
      <c r="A119">
        <v>37</v>
      </c>
      <c r="B119">
        <v>36</v>
      </c>
      <c r="C119" t="s">
        <v>212</v>
      </c>
      <c r="D119" t="s">
        <v>213</v>
      </c>
      <c r="E119" t="s">
        <v>64</v>
      </c>
      <c r="F119">
        <v>0</v>
      </c>
      <c r="G119">
        <v>0</v>
      </c>
      <c r="H119" s="142">
        <f t="shared" si="1"/>
        <v>0</v>
      </c>
      <c r="I119" s="6"/>
      <c r="K119" s="6"/>
      <c r="N119" s="102"/>
    </row>
    <row r="120" spans="1:14" ht="12" customHeight="1">
      <c r="A120">
        <v>38</v>
      </c>
      <c r="B120">
        <v>37</v>
      </c>
      <c r="C120" t="s">
        <v>374</v>
      </c>
      <c r="D120" t="s">
        <v>375</v>
      </c>
      <c r="E120" t="s">
        <v>98</v>
      </c>
      <c r="F120">
        <v>0</v>
      </c>
      <c r="G120">
        <v>0</v>
      </c>
      <c r="H120" s="142">
        <f t="shared" si="1"/>
        <v>0</v>
      </c>
      <c r="I120" s="6"/>
      <c r="K120" s="6"/>
      <c r="N120" s="102"/>
    </row>
    <row r="121" spans="1:14" ht="12" customHeight="1">
      <c r="A121">
        <v>39</v>
      </c>
      <c r="B121">
        <v>38</v>
      </c>
      <c r="C121" t="s">
        <v>376</v>
      </c>
      <c r="D121" t="s">
        <v>377</v>
      </c>
      <c r="E121" t="s">
        <v>98</v>
      </c>
      <c r="F121">
        <v>0</v>
      </c>
      <c r="G121">
        <v>0</v>
      </c>
      <c r="H121" s="142">
        <f t="shared" si="1"/>
        <v>0</v>
      </c>
      <c r="I121" s="6"/>
      <c r="K121" s="6"/>
      <c r="N121" s="102"/>
    </row>
    <row r="122" spans="1:14" ht="12" customHeight="1">
      <c r="A122">
        <v>40</v>
      </c>
      <c r="B122">
        <v>39</v>
      </c>
      <c r="C122" t="s">
        <v>378</v>
      </c>
      <c r="D122" t="s">
        <v>379</v>
      </c>
      <c r="E122" t="s">
        <v>98</v>
      </c>
      <c r="F122">
        <v>0</v>
      </c>
      <c r="G122">
        <v>0</v>
      </c>
      <c r="H122" s="142">
        <f t="shared" si="1"/>
        <v>0</v>
      </c>
      <c r="I122" s="6"/>
      <c r="K122" s="6"/>
      <c r="N122" s="102"/>
    </row>
    <row r="123" spans="1:14" ht="12" customHeight="1">
      <c r="A123">
        <v>41</v>
      </c>
      <c r="B123">
        <v>40</v>
      </c>
      <c r="C123" t="s">
        <v>289</v>
      </c>
      <c r="D123" t="s">
        <v>290</v>
      </c>
      <c r="E123" t="s">
        <v>70</v>
      </c>
      <c r="F123">
        <v>0</v>
      </c>
      <c r="G123">
        <v>0</v>
      </c>
      <c r="H123" s="142">
        <f t="shared" si="1"/>
        <v>0</v>
      </c>
      <c r="I123" s="6"/>
      <c r="K123" s="6"/>
      <c r="N123" s="102"/>
    </row>
    <row r="124" spans="1:14" ht="12" customHeight="1">
      <c r="A124">
        <v>42</v>
      </c>
      <c r="B124">
        <v>41</v>
      </c>
      <c r="C124" t="s">
        <v>210</v>
      </c>
      <c r="D124" t="s">
        <v>211</v>
      </c>
      <c r="E124" t="s">
        <v>64</v>
      </c>
      <c r="F124">
        <v>0</v>
      </c>
      <c r="G124">
        <v>0</v>
      </c>
      <c r="H124" s="142">
        <f t="shared" si="1"/>
        <v>0</v>
      </c>
      <c r="I124" s="6"/>
      <c r="K124" s="6"/>
      <c r="N124" s="102"/>
    </row>
    <row r="125" spans="1:14" ht="12" customHeight="1">
      <c r="A125">
        <v>43</v>
      </c>
      <c r="B125">
        <v>42</v>
      </c>
      <c r="C125" t="s">
        <v>380</v>
      </c>
      <c r="D125" t="s">
        <v>381</v>
      </c>
      <c r="E125" t="s">
        <v>168</v>
      </c>
      <c r="F125">
        <v>0</v>
      </c>
      <c r="G125">
        <v>0</v>
      </c>
      <c r="H125" s="142">
        <f t="shared" si="1"/>
        <v>0</v>
      </c>
      <c r="I125" s="6"/>
      <c r="K125" s="6"/>
      <c r="N125" s="102"/>
    </row>
    <row r="126" spans="1:14" ht="12" customHeight="1">
      <c r="A126">
        <v>44</v>
      </c>
      <c r="B126">
        <v>43</v>
      </c>
      <c r="C126" t="s">
        <v>359</v>
      </c>
      <c r="D126" t="s">
        <v>360</v>
      </c>
      <c r="E126" t="s">
        <v>168</v>
      </c>
      <c r="F126">
        <v>0</v>
      </c>
      <c r="G126">
        <v>0</v>
      </c>
      <c r="H126" s="142">
        <f t="shared" si="1"/>
        <v>0</v>
      </c>
      <c r="I126" s="6"/>
      <c r="K126" s="6"/>
      <c r="N126" s="102"/>
    </row>
    <row r="127" spans="1:14" ht="12" customHeight="1">
      <c r="A127">
        <v>45</v>
      </c>
      <c r="B127">
        <v>44</v>
      </c>
      <c r="C127" t="s">
        <v>382</v>
      </c>
      <c r="D127" t="s">
        <v>383</v>
      </c>
      <c r="E127" t="s">
        <v>98</v>
      </c>
      <c r="F127">
        <v>0</v>
      </c>
      <c r="G127">
        <v>0</v>
      </c>
      <c r="H127" s="142">
        <f t="shared" si="1"/>
        <v>0</v>
      </c>
      <c r="I127" s="6"/>
      <c r="K127" s="6"/>
      <c r="N127" s="102"/>
    </row>
    <row r="128" spans="1:14" ht="12" customHeight="1">
      <c r="A128">
        <v>46</v>
      </c>
      <c r="B128">
        <v>45</v>
      </c>
      <c r="C128" t="s">
        <v>384</v>
      </c>
      <c r="D128" t="s">
        <v>195</v>
      </c>
      <c r="E128" t="s">
        <v>101</v>
      </c>
      <c r="F128">
        <v>0</v>
      </c>
      <c r="G128">
        <v>0</v>
      </c>
      <c r="H128" s="142">
        <f t="shared" si="1"/>
        <v>0</v>
      </c>
      <c r="I128" s="6"/>
      <c r="K128" s="6"/>
      <c r="N128" s="102"/>
    </row>
    <row r="129" spans="1:14" ht="12" customHeight="1">
      <c r="A129">
        <v>47</v>
      </c>
      <c r="B129">
        <v>46</v>
      </c>
      <c r="C129" t="s">
        <v>385</v>
      </c>
      <c r="D129" t="s">
        <v>386</v>
      </c>
      <c r="E129" t="s">
        <v>98</v>
      </c>
      <c r="F129">
        <v>0</v>
      </c>
      <c r="G129">
        <v>0</v>
      </c>
      <c r="H129" s="142">
        <f t="shared" si="1"/>
        <v>0</v>
      </c>
      <c r="I129" s="6"/>
      <c r="K129" s="6"/>
      <c r="N129" s="102"/>
    </row>
    <row r="130" spans="1:14" ht="12" customHeight="1">
      <c r="A130">
        <v>48</v>
      </c>
      <c r="B130">
        <v>47</v>
      </c>
      <c r="C130" t="s">
        <v>306</v>
      </c>
      <c r="D130" t="s">
        <v>307</v>
      </c>
      <c r="E130" t="s">
        <v>70</v>
      </c>
      <c r="F130">
        <v>0</v>
      </c>
      <c r="G130">
        <v>0</v>
      </c>
      <c r="H130" s="142">
        <f t="shared" si="1"/>
        <v>0</v>
      </c>
      <c r="I130" s="6"/>
      <c r="K130" s="6"/>
      <c r="N130" s="102"/>
    </row>
    <row r="131" spans="1:14" ht="12" customHeight="1">
      <c r="A131">
        <v>49</v>
      </c>
      <c r="B131">
        <v>48</v>
      </c>
      <c r="C131" t="s">
        <v>387</v>
      </c>
      <c r="D131" t="s">
        <v>388</v>
      </c>
      <c r="E131" t="s">
        <v>98</v>
      </c>
      <c r="F131">
        <v>0</v>
      </c>
      <c r="G131">
        <v>0</v>
      </c>
      <c r="H131" s="142">
        <f t="shared" si="1"/>
        <v>0</v>
      </c>
      <c r="I131" s="6"/>
      <c r="K131" s="6"/>
      <c r="N131" s="102"/>
    </row>
    <row r="132" spans="1:14" ht="12" customHeight="1">
      <c r="A132">
        <v>50</v>
      </c>
      <c r="B132">
        <v>49</v>
      </c>
      <c r="C132" t="s">
        <v>389</v>
      </c>
      <c r="D132" t="s">
        <v>390</v>
      </c>
      <c r="E132" t="s">
        <v>98</v>
      </c>
      <c r="F132">
        <v>0</v>
      </c>
      <c r="G132">
        <v>0</v>
      </c>
      <c r="H132" s="142">
        <f t="shared" si="1"/>
        <v>0</v>
      </c>
      <c r="I132" s="6"/>
      <c r="K132" s="6"/>
      <c r="N132" s="102"/>
    </row>
    <row r="133" spans="1:14" ht="12" customHeight="1">
      <c r="A133">
        <v>51</v>
      </c>
      <c r="B133">
        <v>50</v>
      </c>
      <c r="C133" t="s">
        <v>391</v>
      </c>
      <c r="D133" t="s">
        <v>392</v>
      </c>
      <c r="E133" t="s">
        <v>70</v>
      </c>
      <c r="F133">
        <v>0</v>
      </c>
      <c r="G133">
        <v>0</v>
      </c>
      <c r="H133" s="142">
        <f t="shared" si="1"/>
        <v>0</v>
      </c>
      <c r="I133" s="6"/>
      <c r="K133" s="6"/>
      <c r="N133" s="102"/>
    </row>
    <row r="134" spans="1:14" ht="12" customHeight="1">
      <c r="A134">
        <v>52</v>
      </c>
      <c r="B134">
        <v>51</v>
      </c>
      <c r="C134" t="s">
        <v>361</v>
      </c>
      <c r="D134" t="s">
        <v>362</v>
      </c>
      <c r="E134" t="s">
        <v>98</v>
      </c>
      <c r="F134">
        <v>0</v>
      </c>
      <c r="G134">
        <v>0</v>
      </c>
      <c r="H134" s="142">
        <f t="shared" si="1"/>
        <v>0</v>
      </c>
      <c r="I134" s="6"/>
      <c r="K134" s="6"/>
      <c r="N134" s="102"/>
    </row>
    <row r="135" spans="1:14" ht="12" customHeight="1">
      <c r="I135" s="6"/>
      <c r="K135" s="6"/>
      <c r="N135" s="102"/>
    </row>
    <row r="136" spans="1:14" ht="12" customHeight="1">
      <c r="I136" s="6"/>
      <c r="K136" s="6"/>
      <c r="N136" s="102"/>
    </row>
    <row r="137" spans="1:14" ht="12" customHeight="1">
      <c r="I137" s="6"/>
      <c r="K137" s="6"/>
      <c r="N137" s="102"/>
    </row>
    <row r="138" spans="1:14" ht="12" customHeight="1">
      <c r="I138" s="6"/>
      <c r="K138" s="6"/>
      <c r="N138" s="102"/>
    </row>
    <row r="139" spans="1:14" ht="12" customHeight="1">
      <c r="I139" s="6"/>
      <c r="K139" s="6"/>
      <c r="N139" s="102"/>
    </row>
    <row r="140" spans="1:14" ht="12" customHeight="1">
      <c r="I140" s="6"/>
      <c r="K140" s="6"/>
      <c r="N140" s="102"/>
    </row>
    <row r="141" spans="1:14" ht="12" customHeight="1">
      <c r="I141" s="6"/>
      <c r="K141" s="6"/>
      <c r="N141" s="102"/>
    </row>
    <row r="142" spans="1:14" ht="12" customHeight="1">
      <c r="I142" s="6"/>
      <c r="K142" s="6"/>
      <c r="N142" s="102"/>
    </row>
    <row r="143" spans="1:14" ht="12" customHeight="1">
      <c r="I143" s="6"/>
      <c r="K143" s="6"/>
      <c r="N143" s="102"/>
    </row>
    <row r="144" spans="1:14" ht="12" customHeight="1">
      <c r="I144" s="6"/>
      <c r="K144" s="6"/>
      <c r="N144" s="102"/>
    </row>
    <row r="145" spans="9:14" ht="12" customHeight="1">
      <c r="I145" s="6"/>
      <c r="K145" s="6"/>
      <c r="N145" s="102"/>
    </row>
    <row r="146" spans="9:14" ht="12" customHeight="1">
      <c r="I146" s="6"/>
      <c r="K146" s="6"/>
      <c r="N146" s="102"/>
    </row>
    <row r="147" spans="9:14" ht="12" customHeight="1">
      <c r="I147" s="6"/>
      <c r="K147" s="6"/>
      <c r="N147" s="102"/>
    </row>
    <row r="148" spans="9:14" ht="12" customHeight="1">
      <c r="I148" s="6"/>
      <c r="K148" s="6"/>
      <c r="N148" s="102"/>
    </row>
    <row r="149" spans="9:14" ht="12" customHeight="1">
      <c r="I149" s="6"/>
      <c r="K149" s="6"/>
      <c r="N149" s="102"/>
    </row>
    <row r="150" spans="9:14" ht="12" customHeight="1">
      <c r="I150" s="6"/>
      <c r="K150" s="6"/>
      <c r="N150" s="102"/>
    </row>
    <row r="151" spans="9:14" ht="12" customHeight="1">
      <c r="I151" s="6"/>
      <c r="K151" s="6"/>
      <c r="N151" s="102"/>
    </row>
    <row r="152" spans="9:14" ht="12" customHeight="1">
      <c r="I152" s="6"/>
      <c r="K152" s="6"/>
      <c r="N152" s="102"/>
    </row>
    <row r="153" spans="9:14" ht="12" customHeight="1">
      <c r="I153" s="6"/>
      <c r="K153" s="6"/>
      <c r="N153" s="102"/>
    </row>
    <row r="154" spans="9:14" ht="12" customHeight="1">
      <c r="I154" s="6"/>
      <c r="K154" s="6"/>
      <c r="N154" s="102"/>
    </row>
    <row r="155" spans="9:14" ht="12" customHeight="1">
      <c r="I155" s="6"/>
      <c r="K155" s="6"/>
      <c r="N155" s="102"/>
    </row>
    <row r="156" spans="9:14" ht="12" customHeight="1">
      <c r="I156" s="6"/>
      <c r="K156" s="6"/>
      <c r="N156" s="102"/>
    </row>
    <row r="157" spans="9:14" ht="12" customHeight="1">
      <c r="I157" s="6"/>
      <c r="K157" s="6"/>
      <c r="N157" s="102"/>
    </row>
    <row r="158" spans="9:14" ht="12" customHeight="1">
      <c r="I158" s="6"/>
      <c r="K158" s="6"/>
      <c r="N158" s="102"/>
    </row>
    <row r="159" spans="9:14" ht="12" customHeight="1">
      <c r="I159" s="6"/>
      <c r="K159" s="6"/>
      <c r="N159" s="102"/>
    </row>
    <row r="160" spans="9:14" ht="12" customHeight="1">
      <c r="I160" s="6"/>
      <c r="K160" s="6"/>
      <c r="N160" s="102"/>
    </row>
    <row r="161" spans="9:14" ht="12" customHeight="1">
      <c r="I161" s="6"/>
      <c r="K161" s="6"/>
      <c r="N161" s="102"/>
    </row>
    <row r="162" spans="9:14" ht="12" customHeight="1">
      <c r="I162" s="6"/>
      <c r="K162" s="6"/>
      <c r="N162" s="102"/>
    </row>
    <row r="163" spans="9:14" ht="12" customHeight="1">
      <c r="I163" s="6"/>
      <c r="K163" s="6"/>
      <c r="N163" s="102"/>
    </row>
    <row r="164" spans="9:14" ht="12" customHeight="1">
      <c r="I164" s="6"/>
      <c r="K164" s="6"/>
      <c r="N164" s="102"/>
    </row>
    <row r="165" spans="9:14" ht="12" customHeight="1">
      <c r="I165" s="6"/>
      <c r="K165" s="6"/>
      <c r="N165" s="102"/>
    </row>
    <row r="166" spans="9:14" ht="12" customHeight="1">
      <c r="I166" s="6"/>
      <c r="K166" s="6"/>
      <c r="N166" s="102"/>
    </row>
    <row r="167" spans="9:14" ht="12" customHeight="1">
      <c r="I167" s="6"/>
      <c r="K167" s="6"/>
      <c r="N167" s="102"/>
    </row>
    <row r="168" spans="9:14" ht="12" customHeight="1">
      <c r="I168" s="6"/>
      <c r="K168" s="6"/>
      <c r="N168" s="102"/>
    </row>
    <row r="169" spans="9:14" ht="12" customHeight="1">
      <c r="I169" s="6"/>
      <c r="K169" s="6"/>
      <c r="N169" s="102"/>
    </row>
    <row r="170" spans="9:14" ht="12" customHeight="1">
      <c r="I170" s="6"/>
      <c r="K170" s="6"/>
      <c r="N170" s="102"/>
    </row>
    <row r="171" spans="9:14" ht="12" customHeight="1">
      <c r="I171" s="6"/>
      <c r="K171" s="6"/>
      <c r="N171" s="102"/>
    </row>
    <row r="172" spans="9:14" ht="12" customHeight="1">
      <c r="I172" s="6"/>
      <c r="K172" s="6"/>
      <c r="N172" s="102"/>
    </row>
    <row r="173" spans="9:14" ht="12" customHeight="1">
      <c r="I173" s="6"/>
      <c r="K173" s="6"/>
      <c r="N173" s="102"/>
    </row>
    <row r="174" spans="9:14" ht="12" customHeight="1">
      <c r="I174" s="6"/>
      <c r="K174" s="6"/>
      <c r="N174" s="102"/>
    </row>
    <row r="175" spans="9:14" ht="12" customHeight="1">
      <c r="I175" s="6"/>
      <c r="K175" s="6"/>
      <c r="N175" s="102"/>
    </row>
    <row r="176" spans="9:14" ht="12" customHeight="1">
      <c r="I176" s="6"/>
      <c r="K176" s="6"/>
      <c r="N176" s="102"/>
    </row>
    <row r="177" spans="9:14" ht="12" customHeight="1">
      <c r="I177" s="6"/>
      <c r="K177" s="6"/>
      <c r="N177" s="102"/>
    </row>
    <row r="178" spans="9:14" ht="12" customHeight="1">
      <c r="I178" s="6"/>
      <c r="K178" s="6"/>
      <c r="N178" s="102"/>
    </row>
    <row r="179" spans="9:14" ht="12" customHeight="1">
      <c r="I179" s="6"/>
      <c r="K179" s="6"/>
      <c r="N179" s="102"/>
    </row>
    <row r="180" spans="9:14" ht="12" customHeight="1">
      <c r="I180" s="6"/>
      <c r="K180" s="6"/>
      <c r="N180" s="102"/>
    </row>
    <row r="181" spans="9:14" ht="12" customHeight="1">
      <c r="I181" s="6"/>
      <c r="K181" s="6"/>
      <c r="N181" s="102"/>
    </row>
    <row r="182" spans="9:14" ht="12" customHeight="1">
      <c r="I182" s="6"/>
      <c r="K182" s="6"/>
      <c r="N182" s="102"/>
    </row>
    <row r="183" spans="9:14" ht="12" customHeight="1">
      <c r="I183" s="6"/>
      <c r="K183" s="6"/>
      <c r="N183" s="102"/>
    </row>
    <row r="184" spans="9:14" ht="12" customHeight="1">
      <c r="I184" s="6"/>
      <c r="K184" s="6"/>
      <c r="N184" s="102"/>
    </row>
    <row r="185" spans="9:14" ht="12" customHeight="1">
      <c r="I185" s="6"/>
      <c r="K185" s="6"/>
      <c r="N185" s="102"/>
    </row>
    <row r="186" spans="9:14" ht="12" customHeight="1">
      <c r="I186" s="6"/>
      <c r="K186" s="6"/>
      <c r="N186" s="102"/>
    </row>
    <row r="187" spans="9:14" ht="12" customHeight="1">
      <c r="I187" s="6"/>
      <c r="K187" s="6"/>
      <c r="N187" s="102"/>
    </row>
    <row r="188" spans="9:14" ht="12" customHeight="1">
      <c r="I188" s="6"/>
      <c r="K188" s="6"/>
      <c r="N188" s="102"/>
    </row>
    <row r="189" spans="9:14" ht="12" customHeight="1">
      <c r="I189" s="6"/>
      <c r="K189" s="6"/>
      <c r="N189" s="102"/>
    </row>
    <row r="190" spans="9:14" ht="12" customHeight="1">
      <c r="I190" s="6"/>
      <c r="K190" s="6"/>
      <c r="N190" s="102"/>
    </row>
    <row r="191" spans="9:14" ht="12" customHeight="1">
      <c r="I191" s="6"/>
      <c r="K191" s="6"/>
      <c r="N191" s="102"/>
    </row>
    <row r="192" spans="9:14" ht="12" customHeight="1">
      <c r="I192" s="6"/>
      <c r="K192" s="6"/>
      <c r="N192" s="102"/>
    </row>
    <row r="193" spans="9:14" ht="12" customHeight="1">
      <c r="I193" s="6"/>
      <c r="K193" s="6"/>
      <c r="N193" s="102"/>
    </row>
    <row r="194" spans="9:14" ht="12" customHeight="1">
      <c r="I194" s="6"/>
      <c r="K194" s="6"/>
      <c r="N194" s="102"/>
    </row>
    <row r="195" spans="9:14" ht="12" customHeight="1">
      <c r="I195" s="6"/>
      <c r="K195" s="6"/>
      <c r="N195" s="102"/>
    </row>
    <row r="196" spans="9:14" ht="12" customHeight="1">
      <c r="I196" s="6"/>
      <c r="K196" s="6"/>
      <c r="N196" s="102"/>
    </row>
    <row r="197" spans="9:14" ht="12" customHeight="1">
      <c r="I197" s="6"/>
      <c r="K197" s="6"/>
      <c r="N197" s="102"/>
    </row>
    <row r="198" spans="9:14" ht="12" customHeight="1">
      <c r="I198" s="6"/>
      <c r="K198" s="6"/>
      <c r="N198" s="102"/>
    </row>
    <row r="199" spans="9:14" ht="12" customHeight="1">
      <c r="I199" s="6"/>
      <c r="K199" s="6"/>
      <c r="N199" s="102"/>
    </row>
    <row r="200" spans="9:14" ht="12" customHeight="1">
      <c r="I200" s="6"/>
      <c r="K200" s="6"/>
      <c r="N200" s="102"/>
    </row>
    <row r="201" spans="9:14" ht="12" customHeight="1">
      <c r="I201" s="6"/>
      <c r="K201" s="6"/>
      <c r="N201" s="102"/>
    </row>
    <row r="202" spans="9:14" ht="12" customHeight="1">
      <c r="I202" s="6"/>
      <c r="K202" s="6"/>
      <c r="N202" s="102"/>
    </row>
    <row r="203" spans="9:14" ht="12" customHeight="1">
      <c r="I203" s="6"/>
      <c r="K203" s="6"/>
      <c r="N203" s="102"/>
    </row>
    <row r="204" spans="9:14" ht="12" customHeight="1">
      <c r="I204" s="6"/>
      <c r="K204" s="6"/>
      <c r="N204" s="102"/>
    </row>
    <row r="205" spans="9:14" ht="12" customHeight="1">
      <c r="I205" s="6"/>
      <c r="K205" s="6"/>
      <c r="N205" s="102"/>
    </row>
    <row r="206" spans="9:14" ht="12" customHeight="1">
      <c r="I206" s="6"/>
      <c r="K206" s="6"/>
      <c r="N206" s="102"/>
    </row>
    <row r="207" spans="9:14" ht="12" customHeight="1">
      <c r="I207" s="6"/>
      <c r="K207" s="6"/>
      <c r="N207" s="102"/>
    </row>
    <row r="208" spans="9:14" ht="12" customHeight="1">
      <c r="I208" s="6"/>
      <c r="K208" s="6"/>
      <c r="N208" s="102"/>
    </row>
    <row r="209" spans="9:14" ht="12" customHeight="1">
      <c r="I209" s="6"/>
      <c r="K209" s="6"/>
      <c r="N209" s="102"/>
    </row>
    <row r="210" spans="9:14" ht="12" customHeight="1">
      <c r="I210" s="6"/>
      <c r="K210" s="6"/>
      <c r="N210" s="102"/>
    </row>
    <row r="211" spans="9:14" ht="12" customHeight="1">
      <c r="I211" s="6"/>
      <c r="K211" s="6"/>
      <c r="N211" s="102"/>
    </row>
    <row r="212" spans="9:14" ht="12" customHeight="1">
      <c r="I212" s="6"/>
      <c r="K212" s="6"/>
      <c r="N212" s="102"/>
    </row>
    <row r="213" spans="9:14" ht="12" customHeight="1">
      <c r="I213" s="6"/>
      <c r="K213" s="6"/>
      <c r="N213" s="102"/>
    </row>
    <row r="214" spans="9:14" ht="12" customHeight="1">
      <c r="I214" s="6"/>
      <c r="K214" s="6"/>
      <c r="N214" s="102"/>
    </row>
    <row r="215" spans="9:14" ht="12" customHeight="1">
      <c r="I215" s="6"/>
      <c r="K215" s="6"/>
      <c r="N215" s="102"/>
    </row>
    <row r="216" spans="9:14" ht="12" customHeight="1">
      <c r="I216" s="6"/>
      <c r="K216" s="6"/>
      <c r="N216" s="102"/>
    </row>
    <row r="217" spans="9:14" ht="12" customHeight="1">
      <c r="I217" s="6"/>
      <c r="K217" s="6"/>
      <c r="N217" s="102"/>
    </row>
    <row r="218" spans="9:14" ht="12" customHeight="1">
      <c r="I218" s="6"/>
      <c r="K218" s="6"/>
      <c r="N218" s="102"/>
    </row>
    <row r="219" spans="9:14" ht="12" customHeight="1">
      <c r="I219" s="6"/>
      <c r="K219" s="6"/>
      <c r="N219" s="102"/>
    </row>
    <row r="220" spans="9:14" ht="12" customHeight="1">
      <c r="I220" s="6"/>
      <c r="K220" s="6"/>
      <c r="N220" s="102"/>
    </row>
    <row r="221" spans="9:14" ht="12" customHeight="1">
      <c r="I221" s="6"/>
      <c r="K221" s="6"/>
      <c r="N221" s="102"/>
    </row>
    <row r="222" spans="9:14" ht="12" customHeight="1">
      <c r="I222" s="6"/>
      <c r="K222" s="6"/>
      <c r="N222" s="102"/>
    </row>
    <row r="223" spans="9:14" ht="12" customHeight="1">
      <c r="I223" s="6"/>
      <c r="K223" s="6"/>
      <c r="N223" s="102"/>
    </row>
    <row r="224" spans="9:14" ht="12" customHeight="1">
      <c r="I224" s="6"/>
      <c r="K224" s="6"/>
      <c r="N224" s="102"/>
    </row>
    <row r="225" spans="9:14" ht="12" customHeight="1">
      <c r="I225" s="6"/>
      <c r="K225" s="6"/>
      <c r="N225" s="102"/>
    </row>
    <row r="226" spans="9:14" ht="12" customHeight="1">
      <c r="I226" s="6"/>
      <c r="K226" s="6"/>
      <c r="N226" s="102"/>
    </row>
    <row r="227" spans="9:14" ht="12" customHeight="1">
      <c r="I227" s="6"/>
      <c r="K227" s="6"/>
      <c r="N227" s="102"/>
    </row>
    <row r="228" spans="9:14" ht="12" customHeight="1">
      <c r="I228" s="6"/>
      <c r="K228" s="6"/>
      <c r="N228" s="102"/>
    </row>
    <row r="229" spans="9:14" ht="12" customHeight="1">
      <c r="I229" s="6"/>
      <c r="K229" s="6"/>
      <c r="N229" s="102"/>
    </row>
    <row r="230" spans="9:14" ht="12" customHeight="1">
      <c r="I230" s="6"/>
      <c r="K230" s="6"/>
      <c r="N230" s="102"/>
    </row>
    <row r="231" spans="9:14" ht="12" customHeight="1">
      <c r="I231" s="6"/>
      <c r="K231" s="6"/>
      <c r="N231" s="102"/>
    </row>
    <row r="232" spans="9:14" ht="12" customHeight="1">
      <c r="I232" s="6"/>
      <c r="K232" s="6"/>
      <c r="N232" s="102"/>
    </row>
    <row r="233" spans="9:14" ht="12" customHeight="1">
      <c r="I233" s="6"/>
      <c r="K233" s="6"/>
      <c r="N233" s="102"/>
    </row>
    <row r="234" spans="9:14" ht="12" customHeight="1">
      <c r="I234" s="6"/>
      <c r="K234" s="6"/>
      <c r="N234" s="102"/>
    </row>
    <row r="235" spans="9:14" ht="12" customHeight="1">
      <c r="I235" s="6"/>
      <c r="K235" s="6"/>
      <c r="N235" s="102"/>
    </row>
    <row r="236" spans="9:14" ht="12" customHeight="1">
      <c r="I236" s="6"/>
      <c r="K236" s="6"/>
      <c r="N236" s="102"/>
    </row>
    <row r="237" spans="9:14" ht="12" customHeight="1">
      <c r="I237" s="6"/>
      <c r="K237" s="6"/>
      <c r="N237" s="102"/>
    </row>
    <row r="238" spans="9:14" ht="12" customHeight="1">
      <c r="I238" s="6"/>
      <c r="K238" s="6"/>
      <c r="N238" s="102"/>
    </row>
    <row r="239" spans="9:14" ht="12" customHeight="1">
      <c r="I239" s="6"/>
      <c r="K239" s="6"/>
      <c r="N239" s="102"/>
    </row>
    <row r="240" spans="9:14" ht="12" customHeight="1">
      <c r="I240" s="6"/>
      <c r="K240" s="6"/>
      <c r="N240" s="102"/>
    </row>
    <row r="241" spans="9:14" ht="12" customHeight="1">
      <c r="I241" s="6"/>
      <c r="K241" s="6"/>
      <c r="N241" s="102"/>
    </row>
    <row r="242" spans="9:14" ht="12" customHeight="1">
      <c r="I242" s="6"/>
      <c r="K242" s="6"/>
      <c r="N242" s="102"/>
    </row>
    <row r="243" spans="9:14" ht="12" customHeight="1">
      <c r="I243" s="6"/>
      <c r="K243" s="6"/>
      <c r="N243" s="102"/>
    </row>
    <row r="244" spans="9:14" ht="12" customHeight="1">
      <c r="I244" s="6"/>
      <c r="K244" s="6"/>
      <c r="N244" s="102"/>
    </row>
    <row r="245" spans="9:14" ht="12" customHeight="1">
      <c r="I245" s="6"/>
      <c r="K245" s="6"/>
      <c r="N245" s="102"/>
    </row>
    <row r="246" spans="9:14" ht="12" customHeight="1">
      <c r="I246" s="6"/>
      <c r="K246" s="6"/>
      <c r="N246" s="102"/>
    </row>
    <row r="247" spans="9:14" ht="12" customHeight="1">
      <c r="I247" s="6"/>
      <c r="K247" s="6"/>
      <c r="N247" s="102"/>
    </row>
    <row r="248" spans="9:14" ht="12" customHeight="1">
      <c r="I248" s="6"/>
      <c r="K248" s="6"/>
      <c r="N248" s="102"/>
    </row>
    <row r="249" spans="9:14" ht="12" customHeight="1">
      <c r="I249" s="6"/>
      <c r="K249" s="6"/>
      <c r="N249" s="102"/>
    </row>
    <row r="250" spans="9:14" ht="12" customHeight="1">
      <c r="I250" s="6"/>
      <c r="K250" s="6"/>
      <c r="N250" s="102"/>
    </row>
    <row r="251" spans="9:14" ht="12" customHeight="1">
      <c r="I251" s="6"/>
      <c r="K251" s="6"/>
      <c r="N251" s="102"/>
    </row>
    <row r="252" spans="9:14" ht="12" customHeight="1">
      <c r="I252" s="6"/>
      <c r="K252" s="6"/>
      <c r="N252" s="102"/>
    </row>
    <row r="253" spans="9:14" ht="12" customHeight="1">
      <c r="I253" s="6"/>
      <c r="K253" s="6"/>
      <c r="N253" s="102"/>
    </row>
    <row r="254" spans="9:14" ht="12" customHeight="1">
      <c r="I254" s="6"/>
      <c r="K254" s="6"/>
      <c r="N254" s="102"/>
    </row>
    <row r="255" spans="9:14" ht="12" customHeight="1">
      <c r="I255" s="6"/>
      <c r="K255" s="6"/>
      <c r="N255" s="102"/>
    </row>
    <row r="256" spans="9:14" ht="12" customHeight="1">
      <c r="I256" s="6"/>
      <c r="K256" s="6"/>
      <c r="N256" s="102"/>
    </row>
    <row r="257" spans="9:14" ht="12" customHeight="1">
      <c r="I257" s="6"/>
      <c r="K257" s="6"/>
      <c r="N257" s="102"/>
    </row>
    <row r="258" spans="9:14" ht="12" customHeight="1">
      <c r="I258" s="6"/>
      <c r="K258" s="6"/>
      <c r="N258" s="102"/>
    </row>
    <row r="259" spans="9:14" ht="12" customHeight="1">
      <c r="I259" s="6"/>
      <c r="K259" s="6"/>
      <c r="N259" s="102"/>
    </row>
    <row r="260" spans="9:14" ht="12" customHeight="1">
      <c r="I260" s="6"/>
      <c r="K260" s="6"/>
      <c r="N260" s="102"/>
    </row>
    <row r="261" spans="9:14" ht="12" customHeight="1">
      <c r="I261" s="6"/>
      <c r="K261" s="6"/>
      <c r="N261" s="102"/>
    </row>
    <row r="262" spans="9:14" ht="12" customHeight="1">
      <c r="I262" s="6"/>
      <c r="K262" s="6"/>
      <c r="N262" s="102"/>
    </row>
    <row r="263" spans="9:14" ht="12" customHeight="1">
      <c r="I263" s="6"/>
      <c r="K263" s="6"/>
      <c r="N263" s="102"/>
    </row>
    <row r="264" spans="9:14" ht="12" customHeight="1">
      <c r="I264" s="6"/>
      <c r="K264" s="6"/>
      <c r="N264" s="102"/>
    </row>
    <row r="265" spans="9:14" ht="12" customHeight="1">
      <c r="I265" s="6"/>
      <c r="K265" s="6"/>
      <c r="N265" s="102"/>
    </row>
    <row r="266" spans="9:14" ht="12" customHeight="1">
      <c r="I266" s="6"/>
      <c r="K266" s="6"/>
      <c r="N266" s="102"/>
    </row>
    <row r="267" spans="9:14" ht="12" customHeight="1">
      <c r="I267" s="6"/>
      <c r="K267" s="6"/>
      <c r="N267" s="102"/>
    </row>
    <row r="268" spans="9:14" ht="12" customHeight="1">
      <c r="I268" s="6"/>
      <c r="K268" s="6"/>
      <c r="N268" s="102"/>
    </row>
    <row r="269" spans="9:14" ht="12" customHeight="1">
      <c r="I269" s="6"/>
      <c r="K269" s="6"/>
      <c r="N269" s="102"/>
    </row>
    <row r="270" spans="9:14" ht="12" customHeight="1">
      <c r="I270" s="6"/>
      <c r="K270" s="6"/>
      <c r="N270" s="102"/>
    </row>
    <row r="271" spans="9:14" ht="12" customHeight="1">
      <c r="I271" s="6"/>
      <c r="K271" s="6"/>
      <c r="N271" s="102"/>
    </row>
    <row r="272" spans="9:14" ht="12" customHeight="1">
      <c r="I272" s="6"/>
      <c r="K272" s="6"/>
      <c r="N272" s="102"/>
    </row>
    <row r="273" spans="9:14" ht="12" customHeight="1">
      <c r="I273" s="6"/>
      <c r="K273" s="6"/>
      <c r="N273" s="102"/>
    </row>
    <row r="274" spans="9:14" ht="12" customHeight="1">
      <c r="I274" s="6"/>
      <c r="K274" s="6"/>
      <c r="N274" s="102"/>
    </row>
    <row r="275" spans="9:14" ht="12" customHeight="1">
      <c r="I275" s="6"/>
      <c r="K275" s="6"/>
      <c r="N275" s="102"/>
    </row>
    <row r="276" spans="9:14" ht="12" customHeight="1">
      <c r="I276" s="6"/>
      <c r="K276" s="6"/>
      <c r="N276" s="102"/>
    </row>
    <row r="277" spans="9:14" ht="12" customHeight="1">
      <c r="I277" s="6"/>
      <c r="K277" s="6"/>
      <c r="N277" s="102"/>
    </row>
    <row r="278" spans="9:14" ht="12" customHeight="1">
      <c r="I278" s="6"/>
      <c r="K278" s="6"/>
      <c r="N278" s="102"/>
    </row>
    <row r="279" spans="9:14" ht="12" customHeight="1">
      <c r="I279" s="6"/>
      <c r="K279" s="6"/>
      <c r="N279" s="102"/>
    </row>
    <row r="280" spans="9:14" ht="12" customHeight="1">
      <c r="I280" s="6"/>
      <c r="K280" s="6"/>
      <c r="N280" s="102"/>
    </row>
    <row r="281" spans="9:14" ht="12" customHeight="1">
      <c r="I281" s="6"/>
      <c r="K281" s="6"/>
      <c r="N281" s="102"/>
    </row>
    <row r="282" spans="9:14" ht="12" customHeight="1">
      <c r="I282" s="6"/>
      <c r="K282" s="6"/>
      <c r="N282" s="102"/>
    </row>
    <row r="283" spans="9:14" ht="12" customHeight="1">
      <c r="I283" s="6"/>
      <c r="K283" s="6"/>
      <c r="N283" s="102"/>
    </row>
    <row r="284" spans="9:14" ht="12" customHeight="1">
      <c r="I284" s="6"/>
      <c r="K284" s="6"/>
      <c r="N284" s="102"/>
    </row>
    <row r="285" spans="9:14" ht="12" customHeight="1">
      <c r="I285" s="6"/>
      <c r="K285" s="6"/>
      <c r="N285" s="102"/>
    </row>
    <row r="286" spans="9:14" ht="12" customHeight="1">
      <c r="I286" s="6"/>
      <c r="K286" s="6"/>
      <c r="N286" s="102"/>
    </row>
    <row r="287" spans="9:14" ht="12" customHeight="1">
      <c r="I287" s="6"/>
      <c r="K287" s="6"/>
      <c r="N287" s="102"/>
    </row>
    <row r="288" spans="9:14" ht="12" customHeight="1">
      <c r="I288" s="6"/>
      <c r="K288" s="6"/>
      <c r="N288" s="102"/>
    </row>
    <row r="289" spans="9:14" ht="12" customHeight="1">
      <c r="I289" s="6"/>
      <c r="K289" s="6"/>
      <c r="N289" s="102"/>
    </row>
    <row r="290" spans="9:14" ht="12" customHeight="1">
      <c r="I290" s="6"/>
      <c r="K290" s="6"/>
      <c r="N290" s="102"/>
    </row>
    <row r="291" spans="9:14" ht="12" customHeight="1">
      <c r="I291" s="6"/>
      <c r="K291" s="6"/>
      <c r="N291" s="102"/>
    </row>
    <row r="292" spans="9:14" ht="12" customHeight="1">
      <c r="I292" s="6"/>
      <c r="K292" s="6"/>
      <c r="N292" s="102"/>
    </row>
    <row r="293" spans="9:14" ht="12" customHeight="1">
      <c r="I293" s="6"/>
      <c r="K293" s="6"/>
      <c r="N293" s="102"/>
    </row>
    <row r="294" spans="9:14" ht="12" customHeight="1">
      <c r="I294" s="6"/>
      <c r="K294" s="6"/>
      <c r="N294" s="102"/>
    </row>
    <row r="295" spans="9:14" ht="12" customHeight="1">
      <c r="I295" s="6"/>
      <c r="K295" s="6"/>
      <c r="N295" s="102"/>
    </row>
    <row r="296" spans="9:14" ht="12" customHeight="1">
      <c r="I296" s="6"/>
      <c r="K296" s="6"/>
      <c r="N296" s="102"/>
    </row>
    <row r="297" spans="9:14" ht="12" customHeight="1">
      <c r="I297" s="6"/>
      <c r="K297" s="6"/>
      <c r="N297" s="102"/>
    </row>
    <row r="298" spans="9:14" ht="12" customHeight="1">
      <c r="I298" s="6"/>
      <c r="K298" s="6"/>
      <c r="N298" s="102"/>
    </row>
    <row r="299" spans="9:14" ht="12" customHeight="1">
      <c r="I299" s="6"/>
      <c r="K299" s="6"/>
      <c r="N299" s="102"/>
    </row>
    <row r="300" spans="9:14" ht="12" customHeight="1">
      <c r="I300" s="6"/>
      <c r="K300" s="6"/>
      <c r="N300" s="102"/>
    </row>
    <row r="301" spans="9:14" ht="12" customHeight="1">
      <c r="I301" s="6"/>
      <c r="K301" s="6"/>
      <c r="N301" s="102"/>
    </row>
    <row r="302" spans="9:14" ht="12" customHeight="1">
      <c r="I302" s="6"/>
      <c r="K302" s="6"/>
      <c r="N302" s="102"/>
    </row>
    <row r="303" spans="9:14" ht="12" customHeight="1">
      <c r="I303" s="6"/>
      <c r="K303" s="6"/>
      <c r="N303" s="102"/>
    </row>
    <row r="304" spans="9:14" ht="12" customHeight="1">
      <c r="I304" s="6"/>
      <c r="K304" s="6"/>
      <c r="N304" s="102"/>
    </row>
    <row r="305" spans="9:14" ht="12" customHeight="1">
      <c r="I305" s="6"/>
      <c r="K305" s="6"/>
      <c r="N305" s="102"/>
    </row>
    <row r="306" spans="9:14" ht="12" customHeight="1">
      <c r="I306" s="6"/>
      <c r="K306" s="6"/>
      <c r="N306" s="102"/>
    </row>
    <row r="307" spans="9:14" ht="12" customHeight="1">
      <c r="I307" s="6"/>
      <c r="K307" s="6"/>
      <c r="N307" s="102"/>
    </row>
    <row r="308" spans="9:14" ht="12" customHeight="1">
      <c r="I308" s="6"/>
      <c r="K308" s="6"/>
      <c r="N308" s="102"/>
    </row>
    <row r="309" spans="9:14" ht="12" customHeight="1">
      <c r="I309" s="6"/>
      <c r="K309" s="6"/>
      <c r="N309" s="102"/>
    </row>
    <row r="310" spans="9:14" ht="12" customHeight="1">
      <c r="I310" s="6"/>
      <c r="K310" s="6"/>
      <c r="N310" s="102"/>
    </row>
    <row r="311" spans="9:14" ht="12" customHeight="1">
      <c r="I311" s="6"/>
      <c r="K311" s="6"/>
      <c r="N311" s="102"/>
    </row>
    <row r="312" spans="9:14" ht="12" customHeight="1">
      <c r="I312" s="6"/>
      <c r="K312" s="6"/>
      <c r="N312" s="102"/>
    </row>
    <row r="313" spans="9:14" ht="12" customHeight="1">
      <c r="I313" s="6"/>
      <c r="K313" s="6"/>
      <c r="N313" s="102"/>
    </row>
    <row r="314" spans="9:14" ht="12" customHeight="1">
      <c r="I314" s="6"/>
      <c r="K314" s="6"/>
      <c r="N314" s="102"/>
    </row>
    <row r="315" spans="9:14" ht="12" customHeight="1">
      <c r="I315" s="6"/>
      <c r="K315" s="6"/>
      <c r="N315" s="102"/>
    </row>
    <row r="316" spans="9:14" ht="12" customHeight="1">
      <c r="I316" s="6"/>
      <c r="K316" s="6"/>
      <c r="N316" s="102"/>
    </row>
    <row r="317" spans="9:14" ht="12" customHeight="1">
      <c r="I317" s="6"/>
      <c r="K317" s="6"/>
      <c r="N317" s="102"/>
    </row>
    <row r="318" spans="9:14" ht="12" customHeight="1">
      <c r="I318" s="6"/>
      <c r="K318" s="6"/>
      <c r="N318" s="102"/>
    </row>
    <row r="319" spans="9:14" ht="12" customHeight="1">
      <c r="I319" s="6"/>
      <c r="K319" s="6"/>
      <c r="N319" s="102"/>
    </row>
    <row r="320" spans="9:14" ht="12" customHeight="1">
      <c r="I320" s="6"/>
      <c r="K320" s="6"/>
      <c r="N320" s="102"/>
    </row>
    <row r="321" spans="9:14" ht="12" customHeight="1">
      <c r="I321" s="6"/>
      <c r="K321" s="6"/>
      <c r="N321" s="102"/>
    </row>
    <row r="322" spans="9:14" ht="12" customHeight="1">
      <c r="I322" s="6"/>
      <c r="K322" s="6"/>
      <c r="N322" s="102"/>
    </row>
    <row r="323" spans="9:14" ht="12" customHeight="1">
      <c r="I323" s="6"/>
      <c r="K323" s="6"/>
      <c r="N323" s="102"/>
    </row>
    <row r="324" spans="9:14" ht="12" customHeight="1">
      <c r="I324" s="6"/>
      <c r="K324" s="6"/>
      <c r="N324" s="102"/>
    </row>
    <row r="325" spans="9:14" ht="12" customHeight="1">
      <c r="I325" s="6"/>
      <c r="K325" s="6"/>
      <c r="N325" s="102"/>
    </row>
    <row r="326" spans="9:14" ht="12" customHeight="1">
      <c r="I326" s="6"/>
      <c r="K326" s="6"/>
      <c r="N326" s="102"/>
    </row>
    <row r="327" spans="9:14" ht="12" customHeight="1">
      <c r="I327" s="6"/>
      <c r="K327" s="6"/>
      <c r="N327" s="102"/>
    </row>
    <row r="328" spans="9:14" ht="12" customHeight="1">
      <c r="I328" s="6"/>
      <c r="K328" s="6"/>
      <c r="N328" s="102"/>
    </row>
    <row r="329" spans="9:14" ht="12" customHeight="1">
      <c r="I329" s="6"/>
      <c r="K329" s="6"/>
      <c r="N329" s="102"/>
    </row>
    <row r="330" spans="9:14" ht="12" customHeight="1">
      <c r="I330" s="6"/>
      <c r="K330" s="6"/>
      <c r="N330" s="102"/>
    </row>
    <row r="331" spans="9:14" ht="12" customHeight="1">
      <c r="I331" s="6"/>
      <c r="K331" s="6"/>
      <c r="N331" s="102"/>
    </row>
    <row r="332" spans="9:14" ht="12" customHeight="1">
      <c r="I332" s="6"/>
      <c r="K332" s="6"/>
      <c r="N332" s="102"/>
    </row>
    <row r="333" spans="9:14" ht="12" customHeight="1">
      <c r="I333" s="6"/>
      <c r="K333" s="6"/>
      <c r="N333" s="102"/>
    </row>
    <row r="334" spans="9:14" ht="12" customHeight="1">
      <c r="I334" s="6"/>
      <c r="K334" s="6"/>
      <c r="N334" s="102"/>
    </row>
    <row r="335" spans="9:14" ht="12" customHeight="1">
      <c r="I335" s="6"/>
      <c r="K335" s="6"/>
      <c r="N335" s="102"/>
    </row>
    <row r="336" spans="9:14" ht="12" customHeight="1">
      <c r="I336" s="6"/>
      <c r="K336" s="6"/>
      <c r="N336" s="102"/>
    </row>
    <row r="337" spans="9:14" ht="12" customHeight="1">
      <c r="I337" s="6"/>
      <c r="K337" s="6"/>
      <c r="N337" s="102"/>
    </row>
    <row r="338" spans="9:14" ht="12" customHeight="1">
      <c r="I338" s="6"/>
      <c r="K338" s="6"/>
      <c r="N338" s="102"/>
    </row>
    <row r="339" spans="9:14" ht="12" customHeight="1">
      <c r="I339" s="6"/>
      <c r="K339" s="6"/>
      <c r="N339" s="102"/>
    </row>
    <row r="340" spans="9:14" ht="12" customHeight="1">
      <c r="I340" s="6"/>
      <c r="K340" s="6"/>
      <c r="N340" s="102"/>
    </row>
    <row r="341" spans="9:14" ht="12" customHeight="1">
      <c r="I341" s="6"/>
      <c r="K341" s="6"/>
      <c r="N341" s="102"/>
    </row>
    <row r="342" spans="9:14" ht="12" customHeight="1">
      <c r="I342" s="6"/>
      <c r="K342" s="6"/>
      <c r="N342" s="102"/>
    </row>
    <row r="343" spans="9:14" ht="12" customHeight="1">
      <c r="I343" s="6"/>
      <c r="K343" s="6"/>
      <c r="N343" s="102"/>
    </row>
    <row r="344" spans="9:14" ht="12" customHeight="1">
      <c r="I344" s="6"/>
      <c r="K344" s="6"/>
      <c r="N344" s="102"/>
    </row>
    <row r="345" spans="9:14" ht="12" customHeight="1">
      <c r="I345" s="6"/>
      <c r="K345" s="6"/>
      <c r="N345" s="102"/>
    </row>
    <row r="346" spans="9:14" ht="12" customHeight="1">
      <c r="I346" s="6"/>
      <c r="K346" s="6"/>
      <c r="N346" s="102"/>
    </row>
    <row r="347" spans="9:14" ht="12" customHeight="1">
      <c r="I347" s="6"/>
      <c r="K347" s="6"/>
      <c r="N347" s="102"/>
    </row>
    <row r="348" spans="9:14" ht="12" customHeight="1">
      <c r="I348" s="6"/>
      <c r="K348" s="6"/>
      <c r="N348" s="102"/>
    </row>
    <row r="349" spans="9:14" ht="12" customHeight="1">
      <c r="I349" s="6"/>
      <c r="K349" s="6"/>
      <c r="N349" s="102"/>
    </row>
    <row r="350" spans="9:14" ht="12" customHeight="1">
      <c r="I350" s="6"/>
      <c r="K350" s="6"/>
      <c r="N350" s="102"/>
    </row>
    <row r="351" spans="9:14" ht="12" customHeight="1">
      <c r="I351" s="6"/>
      <c r="K351" s="6"/>
      <c r="N351" s="102"/>
    </row>
    <row r="352" spans="9:14" ht="12" customHeight="1">
      <c r="I352" s="6"/>
      <c r="K352" s="6"/>
      <c r="N352" s="102"/>
    </row>
    <row r="353" spans="9:14" ht="12" customHeight="1">
      <c r="I353" s="6"/>
      <c r="K353" s="6"/>
      <c r="N353" s="102"/>
    </row>
    <row r="354" spans="9:14" ht="12" customHeight="1">
      <c r="I354" s="6"/>
      <c r="K354" s="6"/>
      <c r="N354" s="102"/>
    </row>
    <row r="355" spans="9:14" ht="12" customHeight="1">
      <c r="I355" s="6"/>
      <c r="K355" s="6"/>
      <c r="N355" s="102"/>
    </row>
    <row r="356" spans="9:14" ht="12" customHeight="1">
      <c r="I356" s="6"/>
      <c r="K356" s="6"/>
      <c r="N356" s="102"/>
    </row>
    <row r="357" spans="9:14" ht="12" customHeight="1">
      <c r="I357" s="6"/>
      <c r="K357" s="6"/>
      <c r="N357" s="102"/>
    </row>
    <row r="358" spans="9:14" ht="12" customHeight="1">
      <c r="I358" s="6"/>
      <c r="K358" s="6"/>
      <c r="N358" s="102"/>
    </row>
    <row r="359" spans="9:14" ht="12" customHeight="1">
      <c r="I359" s="6"/>
      <c r="K359" s="6"/>
      <c r="N359" s="102"/>
    </row>
    <row r="360" spans="9:14" ht="12" customHeight="1">
      <c r="I360" s="6"/>
      <c r="K360" s="6"/>
      <c r="N360" s="102"/>
    </row>
    <row r="361" spans="9:14" ht="12" customHeight="1">
      <c r="I361" s="6"/>
      <c r="K361" s="6"/>
      <c r="N361" s="102"/>
    </row>
    <row r="362" spans="9:14" ht="12" customHeight="1">
      <c r="I362" s="6"/>
      <c r="K362" s="6"/>
      <c r="N362" s="102"/>
    </row>
    <row r="363" spans="9:14" ht="12" customHeight="1">
      <c r="I363" s="6"/>
      <c r="K363" s="6"/>
      <c r="N363" s="102"/>
    </row>
    <row r="364" spans="9:14" ht="12" customHeight="1">
      <c r="I364" s="6"/>
      <c r="K364" s="6"/>
      <c r="N364" s="102"/>
    </row>
    <row r="365" spans="9:14" ht="12" customHeight="1">
      <c r="I365" s="6"/>
      <c r="K365" s="6"/>
      <c r="N365" s="102"/>
    </row>
    <row r="366" spans="9:14" ht="12" customHeight="1">
      <c r="I366" s="6"/>
      <c r="K366" s="6"/>
      <c r="N366" s="102"/>
    </row>
    <row r="367" spans="9:14" ht="12" customHeight="1">
      <c r="I367" s="6"/>
      <c r="K367" s="6"/>
      <c r="N367" s="102"/>
    </row>
    <row r="368" spans="9:14" ht="12" customHeight="1">
      <c r="I368" s="6"/>
      <c r="K368" s="6"/>
      <c r="N368" s="102"/>
    </row>
    <row r="369" spans="9:14" ht="12" customHeight="1">
      <c r="I369" s="6"/>
      <c r="K369" s="6"/>
      <c r="N369" s="102"/>
    </row>
    <row r="370" spans="9:14" ht="12" customHeight="1">
      <c r="I370" s="6"/>
      <c r="K370" s="6"/>
      <c r="N370" s="102"/>
    </row>
    <row r="371" spans="9:14" ht="12" customHeight="1">
      <c r="I371" s="6"/>
      <c r="K371" s="6"/>
      <c r="N371" s="102"/>
    </row>
    <row r="372" spans="9:14" ht="12" customHeight="1">
      <c r="I372" s="6"/>
      <c r="K372" s="6"/>
      <c r="N372" s="102"/>
    </row>
    <row r="373" spans="9:14" ht="12" customHeight="1">
      <c r="I373" s="6"/>
      <c r="K373" s="6"/>
      <c r="N373" s="102"/>
    </row>
    <row r="374" spans="9:14" ht="12" customHeight="1">
      <c r="I374" s="6"/>
      <c r="K374" s="6"/>
      <c r="N374" s="102"/>
    </row>
    <row r="375" spans="9:14" ht="12" customHeight="1">
      <c r="I375" s="6"/>
      <c r="K375" s="6"/>
      <c r="N375" s="102"/>
    </row>
    <row r="376" spans="9:14" ht="12" customHeight="1">
      <c r="I376" s="6"/>
      <c r="K376" s="6"/>
      <c r="N376" s="102"/>
    </row>
    <row r="377" spans="9:14" ht="12" customHeight="1">
      <c r="I377" s="6"/>
      <c r="K377" s="6"/>
      <c r="N377" s="102"/>
    </row>
    <row r="378" spans="9:14" ht="12" customHeight="1">
      <c r="I378" s="6"/>
      <c r="K378" s="6"/>
      <c r="N378" s="102"/>
    </row>
    <row r="379" spans="9:14" ht="12" customHeight="1">
      <c r="I379" s="6"/>
      <c r="K379" s="6"/>
      <c r="N379" s="102"/>
    </row>
    <row r="380" spans="9:14" ht="12" customHeight="1">
      <c r="I380" s="6"/>
      <c r="K380" s="6"/>
      <c r="N380" s="102"/>
    </row>
    <row r="381" spans="9:14" ht="12" customHeight="1">
      <c r="I381" s="6"/>
      <c r="K381" s="6"/>
      <c r="N381" s="102"/>
    </row>
    <row r="382" spans="9:14" ht="12" customHeight="1">
      <c r="I382" s="6"/>
      <c r="K382" s="6"/>
      <c r="N382" s="102"/>
    </row>
    <row r="383" spans="9:14" ht="12" customHeight="1">
      <c r="I383" s="6"/>
      <c r="K383" s="6"/>
      <c r="N383" s="102"/>
    </row>
    <row r="384" spans="9:14" ht="12" customHeight="1">
      <c r="I384" s="6"/>
      <c r="K384" s="6"/>
      <c r="N384" s="102"/>
    </row>
    <row r="385" spans="9:14" ht="12" customHeight="1">
      <c r="I385" s="6"/>
      <c r="K385" s="6"/>
      <c r="N385" s="102"/>
    </row>
    <row r="386" spans="9:14" ht="12" customHeight="1">
      <c r="I386" s="6"/>
      <c r="K386" s="6"/>
      <c r="N386" s="102"/>
    </row>
    <row r="387" spans="9:14" ht="12" customHeight="1">
      <c r="I387" s="6"/>
      <c r="K387" s="6"/>
      <c r="N387" s="102"/>
    </row>
    <row r="388" spans="9:14" ht="12" customHeight="1">
      <c r="I388" s="6"/>
      <c r="K388" s="6"/>
      <c r="N388" s="102"/>
    </row>
    <row r="389" spans="9:14" ht="12" customHeight="1">
      <c r="I389" s="6"/>
      <c r="K389" s="6"/>
      <c r="N389" s="102"/>
    </row>
    <row r="390" spans="9:14" ht="12" customHeight="1">
      <c r="I390" s="6"/>
      <c r="K390" s="6"/>
      <c r="N390" s="102"/>
    </row>
    <row r="391" spans="9:14" ht="12" customHeight="1">
      <c r="I391" s="6"/>
      <c r="K391" s="6"/>
      <c r="N391" s="102"/>
    </row>
    <row r="392" spans="9:14" ht="12" customHeight="1">
      <c r="I392" s="6"/>
      <c r="K392" s="6"/>
      <c r="N392" s="102"/>
    </row>
    <row r="393" spans="9:14" ht="12" customHeight="1">
      <c r="I393" s="6"/>
      <c r="K393" s="6"/>
      <c r="N393" s="102"/>
    </row>
    <row r="394" spans="9:14" ht="12" customHeight="1">
      <c r="I394" s="6"/>
      <c r="K394" s="6"/>
      <c r="N394" s="102"/>
    </row>
    <row r="395" spans="9:14" ht="12" customHeight="1">
      <c r="I395" s="6"/>
      <c r="K395" s="6"/>
      <c r="N395" s="102"/>
    </row>
    <row r="396" spans="9:14" ht="12" customHeight="1">
      <c r="I396" s="6"/>
      <c r="K396" s="6"/>
      <c r="N396" s="102"/>
    </row>
    <row r="397" spans="9:14" ht="12" customHeight="1">
      <c r="I397" s="6"/>
      <c r="K397" s="6"/>
      <c r="N397" s="102"/>
    </row>
    <row r="398" spans="9:14" ht="12" customHeight="1">
      <c r="I398" s="6"/>
      <c r="K398" s="6"/>
      <c r="N398" s="102"/>
    </row>
    <row r="399" spans="9:14" ht="12" customHeight="1">
      <c r="I399" s="6"/>
      <c r="K399" s="6"/>
      <c r="N399" s="102"/>
    </row>
    <row r="400" spans="9:14" ht="12" customHeight="1">
      <c r="I400" s="6"/>
      <c r="K400" s="6"/>
      <c r="N400" s="102"/>
    </row>
    <row r="401" spans="9:14" ht="12" customHeight="1">
      <c r="I401" s="6"/>
      <c r="K401" s="6"/>
      <c r="N401" s="102"/>
    </row>
    <row r="402" spans="9:14" ht="12" customHeight="1">
      <c r="I402" s="6"/>
      <c r="K402" s="6"/>
      <c r="N402" s="102"/>
    </row>
    <row r="403" spans="9:14" ht="12" customHeight="1">
      <c r="I403" s="6"/>
      <c r="K403" s="6"/>
      <c r="N403" s="102"/>
    </row>
    <row r="404" spans="9:14" ht="12" customHeight="1">
      <c r="I404" s="6"/>
      <c r="K404" s="6"/>
      <c r="N404" s="102"/>
    </row>
    <row r="405" spans="9:14" ht="12" customHeight="1">
      <c r="I405" s="6"/>
      <c r="K405" s="6"/>
      <c r="N405" s="102"/>
    </row>
    <row r="406" spans="9:14" ht="12" customHeight="1">
      <c r="I406" s="6"/>
      <c r="K406" s="6"/>
      <c r="N406" s="102"/>
    </row>
    <row r="407" spans="9:14" ht="12" customHeight="1">
      <c r="I407" s="6"/>
      <c r="K407" s="6"/>
      <c r="N407" s="102"/>
    </row>
    <row r="408" spans="9:14" ht="12" customHeight="1">
      <c r="I408" s="6"/>
      <c r="K408" s="6"/>
      <c r="N408" s="102"/>
    </row>
    <row r="409" spans="9:14" ht="12" customHeight="1">
      <c r="I409" s="6"/>
      <c r="K409" s="6"/>
      <c r="N409" s="102"/>
    </row>
    <row r="410" spans="9:14" ht="12" customHeight="1">
      <c r="I410" s="6"/>
      <c r="K410" s="6"/>
      <c r="N410" s="102"/>
    </row>
    <row r="411" spans="9:14" ht="12" customHeight="1">
      <c r="I411" s="6"/>
      <c r="K411" s="6"/>
      <c r="N411" s="102"/>
    </row>
    <row r="412" spans="9:14" ht="12" customHeight="1">
      <c r="I412" s="6"/>
      <c r="K412" s="6"/>
      <c r="N412" s="102"/>
    </row>
    <row r="413" spans="9:14" ht="12" customHeight="1">
      <c r="I413" s="6"/>
      <c r="K413" s="6"/>
      <c r="N413" s="102"/>
    </row>
    <row r="414" spans="9:14" ht="12" customHeight="1">
      <c r="I414" s="6"/>
      <c r="K414" s="6"/>
      <c r="N414" s="102"/>
    </row>
    <row r="415" spans="9:14" ht="12" customHeight="1">
      <c r="I415" s="6"/>
      <c r="K415" s="6"/>
      <c r="N415" s="102"/>
    </row>
    <row r="416" spans="9:14" ht="12" customHeight="1">
      <c r="I416" s="6"/>
      <c r="K416" s="6"/>
      <c r="N416" s="102"/>
    </row>
    <row r="417" spans="9:14" ht="12" customHeight="1">
      <c r="I417" s="6"/>
      <c r="K417" s="6"/>
      <c r="N417" s="102"/>
    </row>
    <row r="418" spans="9:14" ht="12" customHeight="1">
      <c r="I418" s="6"/>
      <c r="K418" s="6"/>
      <c r="N418" s="102"/>
    </row>
    <row r="419" spans="9:14" ht="12" customHeight="1">
      <c r="I419" s="6"/>
      <c r="K419" s="6"/>
      <c r="N419" s="102"/>
    </row>
    <row r="420" spans="9:14" ht="12" customHeight="1">
      <c r="I420" s="6"/>
      <c r="K420" s="6"/>
      <c r="N420" s="102"/>
    </row>
    <row r="421" spans="9:14" ht="12" customHeight="1">
      <c r="I421" s="6"/>
      <c r="K421" s="6"/>
      <c r="N421" s="102"/>
    </row>
    <row r="422" spans="9:14" ht="12" customHeight="1">
      <c r="I422" s="6"/>
      <c r="K422" s="6"/>
      <c r="N422" s="102"/>
    </row>
    <row r="423" spans="9:14" ht="12" customHeight="1">
      <c r="I423" s="6"/>
      <c r="K423" s="6"/>
      <c r="N423" s="102"/>
    </row>
    <row r="424" spans="9:14" ht="12" customHeight="1">
      <c r="I424" s="6"/>
      <c r="K424" s="6"/>
      <c r="N424" s="102"/>
    </row>
    <row r="425" spans="9:14" ht="12" customHeight="1">
      <c r="I425" s="6"/>
      <c r="K425" s="6"/>
      <c r="N425" s="102"/>
    </row>
    <row r="426" spans="9:14" ht="12" customHeight="1">
      <c r="I426" s="6"/>
      <c r="K426" s="6"/>
      <c r="N426" s="102"/>
    </row>
    <row r="427" spans="9:14" ht="12" customHeight="1">
      <c r="I427" s="6"/>
      <c r="K427" s="6"/>
      <c r="N427" s="102"/>
    </row>
    <row r="428" spans="9:14" ht="12" customHeight="1">
      <c r="I428" s="6"/>
      <c r="K428" s="6"/>
      <c r="N428" s="102"/>
    </row>
    <row r="429" spans="9:14" ht="12" customHeight="1">
      <c r="I429" s="6"/>
      <c r="K429" s="6"/>
      <c r="N429" s="102"/>
    </row>
    <row r="430" spans="9:14" ht="12" customHeight="1">
      <c r="I430" s="6"/>
      <c r="K430" s="6"/>
      <c r="N430" s="102"/>
    </row>
    <row r="431" spans="9:14" ht="12" customHeight="1">
      <c r="I431" s="6"/>
      <c r="K431" s="6"/>
      <c r="N431" s="102"/>
    </row>
    <row r="432" spans="9:14" ht="12" customHeight="1">
      <c r="I432" s="6"/>
      <c r="K432" s="6"/>
      <c r="N432" s="102"/>
    </row>
    <row r="433" spans="9:14" ht="12" customHeight="1">
      <c r="I433" s="6"/>
      <c r="K433" s="6"/>
      <c r="N433" s="102"/>
    </row>
    <row r="434" spans="9:14" ht="12" customHeight="1">
      <c r="I434" s="6"/>
      <c r="K434" s="6"/>
      <c r="N434" s="102"/>
    </row>
    <row r="435" spans="9:14" ht="12" customHeight="1">
      <c r="I435" s="6"/>
      <c r="K435" s="6"/>
      <c r="N435" s="102"/>
    </row>
    <row r="436" spans="9:14" ht="12" customHeight="1">
      <c r="I436" s="6"/>
      <c r="K436" s="6"/>
      <c r="N436" s="102"/>
    </row>
    <row r="437" spans="9:14" ht="12" customHeight="1">
      <c r="I437" s="6"/>
      <c r="K437" s="6"/>
      <c r="N437" s="102"/>
    </row>
    <row r="438" spans="9:14" ht="12" customHeight="1">
      <c r="I438" s="6"/>
      <c r="K438" s="6"/>
      <c r="N438" s="102"/>
    </row>
    <row r="439" spans="9:14" ht="12" customHeight="1">
      <c r="I439" s="6"/>
      <c r="K439" s="6"/>
      <c r="N439" s="102"/>
    </row>
    <row r="440" spans="9:14" ht="12" customHeight="1">
      <c r="I440" s="6"/>
      <c r="K440" s="6"/>
      <c r="N440" s="102"/>
    </row>
    <row r="441" spans="9:14" ht="12" customHeight="1">
      <c r="I441" s="6"/>
      <c r="K441" s="6"/>
      <c r="N441" s="102"/>
    </row>
    <row r="442" spans="9:14" ht="12" customHeight="1">
      <c r="I442" s="6"/>
      <c r="K442" s="6"/>
      <c r="N442" s="102"/>
    </row>
    <row r="443" spans="9:14" ht="12" customHeight="1">
      <c r="I443" s="6"/>
      <c r="K443" s="6"/>
      <c r="N443" s="102"/>
    </row>
    <row r="444" spans="9:14" ht="12" customHeight="1">
      <c r="I444" s="6"/>
      <c r="K444" s="6"/>
      <c r="N444" s="102"/>
    </row>
    <row r="445" spans="9:14" ht="12" customHeight="1">
      <c r="I445" s="6"/>
      <c r="K445" s="6"/>
      <c r="N445" s="102"/>
    </row>
    <row r="446" spans="9:14" ht="12" customHeight="1">
      <c r="I446" s="6"/>
      <c r="K446" s="6"/>
      <c r="N446" s="102"/>
    </row>
    <row r="447" spans="9:14" ht="12" customHeight="1">
      <c r="I447" s="6"/>
      <c r="K447" s="6"/>
      <c r="N447" s="102"/>
    </row>
    <row r="448" spans="9:14" ht="12" customHeight="1">
      <c r="I448" s="6"/>
      <c r="K448" s="6"/>
      <c r="N448" s="102"/>
    </row>
    <row r="449" spans="9:14" ht="12" customHeight="1">
      <c r="I449" s="6"/>
      <c r="K449" s="6"/>
      <c r="N449" s="102"/>
    </row>
    <row r="450" spans="9:14" ht="12" customHeight="1">
      <c r="I450" s="6"/>
      <c r="K450" s="6"/>
      <c r="N450" s="102"/>
    </row>
    <row r="451" spans="9:14" ht="12" customHeight="1">
      <c r="I451" s="6"/>
      <c r="K451" s="6"/>
      <c r="N451" s="102"/>
    </row>
    <row r="452" spans="9:14" ht="12" customHeight="1">
      <c r="I452" s="6"/>
      <c r="K452" s="6"/>
      <c r="N452" s="102"/>
    </row>
    <row r="453" spans="9:14" ht="12" customHeight="1">
      <c r="I453" s="6"/>
      <c r="K453" s="6"/>
      <c r="N453" s="102"/>
    </row>
    <row r="454" spans="9:14" ht="12" customHeight="1">
      <c r="I454" s="6"/>
      <c r="K454" s="6"/>
      <c r="N454" s="102"/>
    </row>
    <row r="455" spans="9:14" ht="12" customHeight="1">
      <c r="I455" s="6"/>
      <c r="K455" s="6"/>
      <c r="N455" s="102"/>
    </row>
    <row r="456" spans="9:14" ht="12" customHeight="1">
      <c r="I456" s="6"/>
      <c r="K456" s="6"/>
      <c r="N456" s="102"/>
    </row>
    <row r="457" spans="9:14" ht="12" customHeight="1">
      <c r="I457" s="6"/>
      <c r="K457" s="6"/>
      <c r="N457" s="102"/>
    </row>
    <row r="458" spans="9:14" ht="12" customHeight="1">
      <c r="I458" s="6"/>
      <c r="K458" s="6"/>
      <c r="N458" s="102"/>
    </row>
    <row r="459" spans="9:14" ht="12" customHeight="1">
      <c r="I459" s="6"/>
      <c r="K459" s="6"/>
      <c r="N459" s="102"/>
    </row>
    <row r="460" spans="9:14" ht="12" customHeight="1">
      <c r="I460" s="6"/>
      <c r="K460" s="6"/>
      <c r="N460" s="102"/>
    </row>
    <row r="461" spans="9:14" ht="12" customHeight="1">
      <c r="I461" s="6"/>
      <c r="K461" s="6"/>
      <c r="N461" s="102"/>
    </row>
    <row r="462" spans="9:14" ht="12" customHeight="1">
      <c r="I462" s="6"/>
      <c r="K462" s="6"/>
      <c r="N462" s="102"/>
    </row>
    <row r="463" spans="9:14" ht="12" customHeight="1">
      <c r="I463" s="6"/>
      <c r="K463" s="6"/>
      <c r="N463" s="102"/>
    </row>
    <row r="464" spans="9:14" ht="12" customHeight="1">
      <c r="I464" s="6"/>
      <c r="K464" s="6"/>
      <c r="N464" s="102"/>
    </row>
    <row r="465" spans="9:14" ht="12" customHeight="1">
      <c r="I465" s="6"/>
      <c r="K465" s="6"/>
      <c r="N465" s="102"/>
    </row>
    <row r="466" spans="9:14" ht="12" customHeight="1">
      <c r="I466" s="6"/>
      <c r="K466" s="6"/>
      <c r="N466" s="102"/>
    </row>
    <row r="467" spans="9:14" ht="12" customHeight="1">
      <c r="I467" s="6"/>
      <c r="K467" s="6"/>
      <c r="N467" s="102"/>
    </row>
    <row r="468" spans="9:14" ht="12" customHeight="1">
      <c r="I468" s="6"/>
      <c r="K468" s="6"/>
      <c r="N468" s="102"/>
    </row>
    <row r="469" spans="9:14" ht="12" customHeight="1">
      <c r="I469" s="6"/>
      <c r="K469" s="6"/>
      <c r="N469" s="102"/>
    </row>
    <row r="470" spans="9:14" ht="12" customHeight="1">
      <c r="I470" s="6"/>
      <c r="K470" s="6"/>
      <c r="N470" s="102"/>
    </row>
    <row r="471" spans="9:14" ht="12" customHeight="1">
      <c r="I471" s="6"/>
      <c r="K471" s="6"/>
      <c r="N471" s="102"/>
    </row>
    <row r="472" spans="9:14" ht="12" customHeight="1">
      <c r="I472" s="6"/>
      <c r="K472" s="6"/>
      <c r="N472" s="102"/>
    </row>
    <row r="473" spans="9:14" ht="12" customHeight="1">
      <c r="I473" s="6"/>
      <c r="K473" s="6"/>
      <c r="N473" s="102"/>
    </row>
    <row r="474" spans="9:14" ht="12" customHeight="1">
      <c r="I474" s="6"/>
      <c r="K474" s="6"/>
      <c r="N474" s="102"/>
    </row>
    <row r="475" spans="9:14" ht="12" customHeight="1">
      <c r="I475" s="6"/>
      <c r="K475" s="6"/>
      <c r="N475" s="102"/>
    </row>
    <row r="476" spans="9:14" ht="12" customHeight="1">
      <c r="I476" s="6"/>
      <c r="K476" s="6"/>
      <c r="N476" s="102"/>
    </row>
    <row r="477" spans="9:14" ht="12" customHeight="1">
      <c r="I477" s="6"/>
      <c r="K477" s="6"/>
      <c r="N477" s="102"/>
    </row>
    <row r="478" spans="9:14" ht="12" customHeight="1">
      <c r="I478" s="6"/>
      <c r="K478" s="6"/>
      <c r="N478" s="102"/>
    </row>
    <row r="479" spans="9:14" ht="12" customHeight="1">
      <c r="I479" s="6"/>
      <c r="K479" s="6"/>
      <c r="N479" s="102"/>
    </row>
    <row r="480" spans="9:14" ht="12" customHeight="1">
      <c r="I480" s="6"/>
      <c r="K480" s="6"/>
      <c r="N480" s="102"/>
    </row>
    <row r="481" spans="9:14" ht="12" customHeight="1">
      <c r="I481" s="6"/>
      <c r="K481" s="6"/>
      <c r="N481" s="102"/>
    </row>
    <row r="482" spans="9:14" ht="12" customHeight="1">
      <c r="I482" s="6"/>
      <c r="K482" s="6"/>
      <c r="N482" s="102"/>
    </row>
    <row r="483" spans="9:14" ht="12" customHeight="1">
      <c r="I483" s="6"/>
      <c r="K483" s="6"/>
      <c r="N483" s="102"/>
    </row>
    <row r="484" spans="9:14" ht="12" customHeight="1">
      <c r="I484" s="6"/>
      <c r="K484" s="6"/>
      <c r="N484" s="102"/>
    </row>
    <row r="485" spans="9:14" ht="12" customHeight="1">
      <c r="I485" s="6"/>
      <c r="K485" s="6"/>
      <c r="N485" s="102"/>
    </row>
    <row r="486" spans="9:14" ht="12" customHeight="1">
      <c r="I486" s="6"/>
      <c r="K486" s="6"/>
      <c r="N486" s="102"/>
    </row>
    <row r="487" spans="9:14" ht="12" customHeight="1">
      <c r="I487" s="6"/>
      <c r="K487" s="6"/>
      <c r="N487" s="102"/>
    </row>
    <row r="488" spans="9:14" ht="12" customHeight="1">
      <c r="I488" s="6"/>
      <c r="K488" s="6"/>
      <c r="N488" s="102"/>
    </row>
    <row r="489" spans="9:14" ht="12" customHeight="1">
      <c r="I489" s="6"/>
      <c r="K489" s="6"/>
      <c r="N489" s="102"/>
    </row>
    <row r="490" spans="9:14" ht="12" customHeight="1">
      <c r="I490" s="6"/>
      <c r="K490" s="6"/>
      <c r="N490" s="102"/>
    </row>
    <row r="491" spans="9:14" ht="12" customHeight="1">
      <c r="I491" s="6"/>
      <c r="K491" s="6"/>
      <c r="N491" s="102"/>
    </row>
    <row r="492" spans="9:14" ht="12" customHeight="1">
      <c r="I492" s="6"/>
      <c r="K492" s="6"/>
      <c r="N492" s="102"/>
    </row>
    <row r="493" spans="9:14" ht="12" customHeight="1">
      <c r="I493" s="6"/>
      <c r="K493" s="6"/>
      <c r="N493" s="102"/>
    </row>
    <row r="494" spans="9:14" ht="12" customHeight="1">
      <c r="I494" s="6"/>
      <c r="K494" s="6"/>
      <c r="N494" s="102"/>
    </row>
    <row r="495" spans="9:14" ht="12" customHeight="1">
      <c r="I495" s="6"/>
      <c r="K495" s="6"/>
      <c r="N495" s="102"/>
    </row>
    <row r="496" spans="9:14" ht="12" customHeight="1">
      <c r="I496" s="6"/>
      <c r="K496" s="6"/>
      <c r="N496" s="102"/>
    </row>
    <row r="497" spans="9:14" ht="12" customHeight="1">
      <c r="I497" s="6"/>
      <c r="K497" s="6"/>
      <c r="N497" s="102"/>
    </row>
    <row r="498" spans="9:14" ht="12" customHeight="1">
      <c r="I498" s="6"/>
      <c r="K498" s="6"/>
      <c r="N498" s="102"/>
    </row>
    <row r="499" spans="9:14" ht="12" customHeight="1">
      <c r="I499" s="6"/>
      <c r="K499" s="6"/>
      <c r="N499" s="102"/>
    </row>
    <row r="500" spans="9:14" ht="12" customHeight="1">
      <c r="I500" s="6"/>
      <c r="K500" s="6"/>
      <c r="N500" s="102"/>
    </row>
    <row r="501" spans="9:14" ht="12" customHeight="1">
      <c r="I501" s="6"/>
      <c r="K501" s="6"/>
      <c r="N501" s="102"/>
    </row>
    <row r="502" spans="9:14" ht="12" customHeight="1">
      <c r="I502" s="6"/>
      <c r="K502" s="6"/>
      <c r="N502" s="102"/>
    </row>
    <row r="503" spans="9:14" ht="12" customHeight="1">
      <c r="I503" s="6"/>
      <c r="K503" s="6"/>
      <c r="N503" s="102"/>
    </row>
    <row r="504" spans="9:14" ht="12" customHeight="1">
      <c r="I504" s="6"/>
      <c r="K504" s="6"/>
      <c r="N504" s="102"/>
    </row>
    <row r="505" spans="9:14" ht="12" customHeight="1">
      <c r="I505" s="6"/>
      <c r="K505" s="6"/>
      <c r="N505" s="102"/>
    </row>
    <row r="506" spans="9:14" ht="12" customHeight="1">
      <c r="I506" s="6"/>
      <c r="K506" s="6"/>
      <c r="N506" s="102"/>
    </row>
    <row r="507" spans="9:14" ht="12" customHeight="1">
      <c r="I507" s="6"/>
      <c r="K507" s="6"/>
      <c r="N507" s="102"/>
    </row>
    <row r="508" spans="9:14" ht="12" customHeight="1">
      <c r="I508" s="6"/>
      <c r="K508" s="6"/>
      <c r="N508" s="102"/>
    </row>
    <row r="509" spans="9:14" ht="12" customHeight="1">
      <c r="I509" s="6"/>
      <c r="K509" s="6"/>
      <c r="N509" s="102"/>
    </row>
    <row r="510" spans="9:14" ht="12" customHeight="1">
      <c r="I510" s="6"/>
      <c r="K510" s="6"/>
      <c r="N510" s="102"/>
    </row>
    <row r="511" spans="9:14" ht="12" customHeight="1">
      <c r="I511" s="6"/>
      <c r="K511" s="6"/>
      <c r="N511" s="102"/>
    </row>
    <row r="512" spans="9:14" ht="12" customHeight="1">
      <c r="I512" s="6"/>
      <c r="K512" s="6"/>
      <c r="N512" s="102"/>
    </row>
    <row r="513" spans="9:14" ht="12" customHeight="1">
      <c r="I513" s="6"/>
      <c r="K513" s="6"/>
      <c r="N513" s="102"/>
    </row>
    <row r="514" spans="9:14" ht="12" customHeight="1">
      <c r="I514" s="6"/>
      <c r="K514" s="6"/>
      <c r="N514" s="102"/>
    </row>
    <row r="515" spans="9:14" ht="12" customHeight="1">
      <c r="I515" s="6"/>
      <c r="K515" s="6"/>
      <c r="N515" s="102"/>
    </row>
    <row r="516" spans="9:14" ht="12" customHeight="1">
      <c r="I516" s="6"/>
      <c r="K516" s="6"/>
      <c r="N516" s="102"/>
    </row>
    <row r="517" spans="9:14" ht="12" customHeight="1">
      <c r="I517" s="6"/>
      <c r="K517" s="6"/>
      <c r="N517" s="102"/>
    </row>
    <row r="518" spans="9:14" ht="12" customHeight="1">
      <c r="I518" s="6"/>
      <c r="K518" s="6"/>
      <c r="N518" s="102"/>
    </row>
    <row r="519" spans="9:14" ht="12" customHeight="1">
      <c r="I519" s="6"/>
      <c r="K519" s="6"/>
      <c r="N519" s="102"/>
    </row>
    <row r="520" spans="9:14" ht="12" customHeight="1">
      <c r="I520" s="6"/>
      <c r="K520" s="6"/>
      <c r="N520" s="102"/>
    </row>
    <row r="521" spans="9:14" ht="12" customHeight="1">
      <c r="I521" s="6"/>
      <c r="K521" s="6"/>
      <c r="N521" s="102"/>
    </row>
    <row r="522" spans="9:14" ht="12" customHeight="1">
      <c r="I522" s="6"/>
      <c r="K522" s="6"/>
      <c r="N522" s="102"/>
    </row>
    <row r="523" spans="9:14" ht="12" customHeight="1">
      <c r="I523" s="6"/>
      <c r="K523" s="6"/>
      <c r="N523" s="102"/>
    </row>
    <row r="524" spans="9:14" ht="12" customHeight="1">
      <c r="I524" s="6"/>
      <c r="K524" s="6"/>
      <c r="N524" s="102"/>
    </row>
    <row r="525" spans="9:14" ht="12" customHeight="1">
      <c r="I525" s="6"/>
      <c r="K525" s="6"/>
      <c r="N525" s="102"/>
    </row>
    <row r="526" spans="9:14" ht="12" customHeight="1">
      <c r="I526" s="6"/>
      <c r="K526" s="6"/>
      <c r="N526" s="102"/>
    </row>
    <row r="527" spans="9:14" ht="12" customHeight="1">
      <c r="I527" s="6"/>
      <c r="K527" s="6"/>
      <c r="N527" s="102"/>
    </row>
    <row r="528" spans="9:14" ht="12" customHeight="1">
      <c r="I528" s="6"/>
      <c r="K528" s="6"/>
      <c r="N528" s="102"/>
    </row>
    <row r="529" spans="9:14" ht="12" customHeight="1">
      <c r="I529" s="6"/>
      <c r="K529" s="6"/>
      <c r="N529" s="102"/>
    </row>
    <row r="530" spans="9:14" ht="12" customHeight="1">
      <c r="I530" s="6"/>
      <c r="K530" s="6"/>
      <c r="N530" s="102"/>
    </row>
    <row r="531" spans="9:14" ht="12" customHeight="1">
      <c r="I531" s="6"/>
      <c r="K531" s="6"/>
      <c r="N531" s="102"/>
    </row>
    <row r="532" spans="9:14" ht="12" customHeight="1">
      <c r="I532" s="6"/>
      <c r="K532" s="6"/>
      <c r="N532" s="102"/>
    </row>
    <row r="533" spans="9:14" ht="12" customHeight="1">
      <c r="I533" s="6"/>
      <c r="K533" s="6"/>
      <c r="N533" s="102"/>
    </row>
    <row r="534" spans="9:14" ht="12" customHeight="1">
      <c r="I534" s="6"/>
      <c r="K534" s="6"/>
      <c r="N534" s="102"/>
    </row>
    <row r="535" spans="9:14" ht="12" customHeight="1">
      <c r="I535" s="6"/>
      <c r="K535" s="6"/>
      <c r="N535" s="102"/>
    </row>
    <row r="536" spans="9:14" ht="12" customHeight="1">
      <c r="I536" s="6"/>
      <c r="K536" s="6"/>
      <c r="N536" s="102"/>
    </row>
    <row r="537" spans="9:14" ht="12" customHeight="1">
      <c r="I537" s="6"/>
      <c r="K537" s="6"/>
      <c r="N537" s="102"/>
    </row>
    <row r="538" spans="9:14" ht="12" customHeight="1">
      <c r="I538" s="6"/>
      <c r="K538" s="6"/>
      <c r="N538" s="102"/>
    </row>
    <row r="539" spans="9:14" ht="12" customHeight="1">
      <c r="I539" s="6"/>
      <c r="K539" s="6"/>
      <c r="N539" s="102"/>
    </row>
    <row r="540" spans="9:14" ht="12" customHeight="1">
      <c r="I540" s="6"/>
      <c r="K540" s="6"/>
      <c r="N540" s="102"/>
    </row>
    <row r="541" spans="9:14" ht="12" customHeight="1">
      <c r="I541" s="6"/>
      <c r="K541" s="6"/>
      <c r="N541" s="102"/>
    </row>
    <row r="542" spans="9:14" ht="12" customHeight="1">
      <c r="I542" s="6"/>
      <c r="K542" s="6"/>
      <c r="N542" s="102"/>
    </row>
    <row r="543" spans="9:14" ht="12" customHeight="1">
      <c r="I543" s="6"/>
      <c r="K543" s="6"/>
      <c r="N543" s="102"/>
    </row>
    <row r="544" spans="9:14" ht="12" customHeight="1">
      <c r="I544" s="6"/>
      <c r="K544" s="6"/>
      <c r="N544" s="102"/>
    </row>
    <row r="545" spans="9:14" ht="12" customHeight="1">
      <c r="I545" s="6"/>
      <c r="K545" s="6"/>
      <c r="N545" s="102"/>
    </row>
    <row r="546" spans="9:14" ht="12" customHeight="1">
      <c r="I546" s="6"/>
      <c r="K546" s="6"/>
      <c r="N546" s="102"/>
    </row>
    <row r="547" spans="9:14" ht="12" customHeight="1">
      <c r="I547" s="6"/>
      <c r="K547" s="6"/>
      <c r="N547" s="102"/>
    </row>
    <row r="548" spans="9:14" ht="12" customHeight="1">
      <c r="I548" s="6"/>
      <c r="K548" s="6"/>
      <c r="N548" s="102"/>
    </row>
    <row r="549" spans="9:14" ht="12" customHeight="1">
      <c r="I549" s="6"/>
      <c r="K549" s="6"/>
      <c r="N549" s="102"/>
    </row>
    <row r="550" spans="9:14" ht="12" customHeight="1">
      <c r="I550" s="6"/>
      <c r="K550" s="6"/>
      <c r="N550" s="102"/>
    </row>
    <row r="551" spans="9:14" ht="12" customHeight="1">
      <c r="I551" s="6"/>
      <c r="K551" s="6"/>
      <c r="N551" s="102"/>
    </row>
    <row r="552" spans="9:14" ht="12" customHeight="1">
      <c r="I552" s="6"/>
      <c r="K552" s="6"/>
      <c r="N552" s="102"/>
    </row>
    <row r="553" spans="9:14" ht="12" customHeight="1">
      <c r="I553" s="6"/>
      <c r="K553" s="6"/>
      <c r="N553" s="102"/>
    </row>
    <row r="554" spans="9:14" ht="12" customHeight="1">
      <c r="I554" s="6"/>
      <c r="K554" s="6"/>
      <c r="N554" s="102"/>
    </row>
    <row r="555" spans="9:14" ht="12" customHeight="1">
      <c r="I555" s="6"/>
      <c r="K555" s="6"/>
      <c r="N555" s="102"/>
    </row>
    <row r="556" spans="9:14" ht="12" customHeight="1">
      <c r="I556" s="6"/>
      <c r="K556" s="6"/>
      <c r="N556" s="102"/>
    </row>
    <row r="557" spans="9:14" ht="12" customHeight="1">
      <c r="I557" s="6"/>
      <c r="K557" s="6"/>
      <c r="N557" s="102"/>
    </row>
    <row r="558" spans="9:14" ht="12" customHeight="1">
      <c r="I558" s="6"/>
      <c r="K558" s="6"/>
      <c r="N558" s="102"/>
    </row>
    <row r="559" spans="9:14" ht="12" customHeight="1">
      <c r="I559" s="6"/>
      <c r="K559" s="6"/>
      <c r="N559" s="102"/>
    </row>
    <row r="560" spans="9:14" ht="12" customHeight="1">
      <c r="I560" s="6"/>
      <c r="K560" s="6"/>
      <c r="N560" s="102"/>
    </row>
    <row r="561" spans="9:14" ht="12" customHeight="1">
      <c r="I561" s="6"/>
      <c r="K561" s="6"/>
      <c r="N561" s="102"/>
    </row>
    <row r="562" spans="9:14" ht="12" customHeight="1">
      <c r="I562" s="6"/>
      <c r="K562" s="6"/>
      <c r="N562" s="102"/>
    </row>
    <row r="563" spans="9:14" ht="12" customHeight="1">
      <c r="I563" s="6"/>
      <c r="K563" s="6"/>
      <c r="N563" s="102"/>
    </row>
    <row r="564" spans="9:14" ht="12" customHeight="1">
      <c r="I564" s="6"/>
      <c r="K564" s="6"/>
      <c r="N564" s="102"/>
    </row>
    <row r="565" spans="9:14" ht="12" customHeight="1">
      <c r="I565" s="6"/>
      <c r="K565" s="6"/>
      <c r="N565" s="102"/>
    </row>
    <row r="566" spans="9:14" ht="12" customHeight="1">
      <c r="I566" s="6"/>
      <c r="K566" s="6"/>
      <c r="N566" s="102"/>
    </row>
    <row r="567" spans="9:14" ht="12" customHeight="1">
      <c r="I567" s="6"/>
      <c r="K567" s="6"/>
      <c r="N567" s="102"/>
    </row>
    <row r="568" spans="9:14" ht="12" customHeight="1">
      <c r="I568" s="6"/>
      <c r="K568" s="6"/>
      <c r="N568" s="102"/>
    </row>
    <row r="569" spans="9:14" ht="12" customHeight="1">
      <c r="I569" s="6"/>
      <c r="K569" s="6"/>
      <c r="N569" s="102"/>
    </row>
    <row r="570" spans="9:14" ht="12" customHeight="1">
      <c r="I570" s="6"/>
      <c r="K570" s="6"/>
      <c r="N570" s="102"/>
    </row>
    <row r="571" spans="9:14" ht="12" customHeight="1">
      <c r="I571" s="6"/>
      <c r="K571" s="6"/>
      <c r="N571" s="102"/>
    </row>
    <row r="572" spans="9:14" ht="12" customHeight="1">
      <c r="I572" s="6"/>
      <c r="K572" s="6"/>
      <c r="N572" s="102"/>
    </row>
    <row r="573" spans="9:14" ht="12" customHeight="1">
      <c r="I573" s="6"/>
      <c r="K573" s="6"/>
      <c r="N573" s="102"/>
    </row>
    <row r="574" spans="9:14" ht="12" customHeight="1">
      <c r="I574" s="6"/>
      <c r="K574" s="6"/>
      <c r="N574" s="102"/>
    </row>
    <row r="575" spans="9:14" ht="12" customHeight="1">
      <c r="I575" s="6"/>
      <c r="K575" s="6"/>
      <c r="N575" s="102"/>
    </row>
    <row r="576" spans="9:14" ht="12" customHeight="1">
      <c r="I576" s="6"/>
      <c r="K576" s="6"/>
      <c r="N576" s="102"/>
    </row>
    <row r="577" spans="9:14" ht="12" customHeight="1">
      <c r="I577" s="6"/>
      <c r="K577" s="6"/>
      <c r="N577" s="102"/>
    </row>
    <row r="578" spans="9:14" ht="12" customHeight="1">
      <c r="I578" s="6"/>
      <c r="K578" s="6"/>
      <c r="N578" s="102"/>
    </row>
    <row r="579" spans="9:14" ht="12" customHeight="1">
      <c r="I579" s="6"/>
      <c r="K579" s="6"/>
      <c r="N579" s="102"/>
    </row>
    <row r="580" spans="9:14" ht="12" customHeight="1">
      <c r="I580" s="6"/>
      <c r="K580" s="6"/>
      <c r="N580" s="102"/>
    </row>
    <row r="581" spans="9:14" ht="12" customHeight="1">
      <c r="I581" s="6"/>
      <c r="K581" s="6"/>
      <c r="N581" s="102"/>
    </row>
    <row r="582" spans="9:14" ht="12" customHeight="1">
      <c r="I582" s="6"/>
      <c r="K582" s="6"/>
      <c r="N582" s="102"/>
    </row>
    <row r="583" spans="9:14" ht="12" customHeight="1">
      <c r="I583" s="6"/>
      <c r="K583" s="6"/>
      <c r="N583" s="102"/>
    </row>
    <row r="584" spans="9:14" ht="12" customHeight="1">
      <c r="I584" s="6"/>
      <c r="K584" s="6"/>
      <c r="N584" s="102"/>
    </row>
    <row r="585" spans="9:14" ht="12" customHeight="1">
      <c r="I585" s="6"/>
      <c r="K585" s="6"/>
      <c r="N585" s="102"/>
    </row>
    <row r="586" spans="9:14" ht="12" customHeight="1">
      <c r="I586" s="6"/>
      <c r="K586" s="6"/>
      <c r="N586" s="102"/>
    </row>
    <row r="587" spans="9:14" ht="12" customHeight="1">
      <c r="I587" s="6"/>
      <c r="K587" s="6"/>
      <c r="N587" s="102"/>
    </row>
    <row r="588" spans="9:14" ht="12" customHeight="1">
      <c r="I588" s="6"/>
      <c r="K588" s="6"/>
      <c r="N588" s="102"/>
    </row>
    <row r="589" spans="9:14" ht="12" customHeight="1">
      <c r="I589" s="6"/>
      <c r="K589" s="6"/>
      <c r="N589" s="102"/>
    </row>
    <row r="590" spans="9:14" ht="12" customHeight="1">
      <c r="I590" s="6"/>
      <c r="K590" s="6"/>
      <c r="N590" s="102"/>
    </row>
    <row r="591" spans="9:14" ht="12" customHeight="1">
      <c r="I591" s="6"/>
      <c r="K591" s="6"/>
      <c r="N591" s="102"/>
    </row>
    <row r="592" spans="9:14" ht="12" customHeight="1">
      <c r="I592" s="6"/>
      <c r="K592" s="6"/>
      <c r="N592" s="102"/>
    </row>
    <row r="593" spans="9:14" ht="12" customHeight="1">
      <c r="I593" s="6"/>
      <c r="K593" s="6"/>
      <c r="N593" s="102"/>
    </row>
    <row r="594" spans="9:14" ht="12" customHeight="1">
      <c r="I594" s="6"/>
      <c r="K594" s="6"/>
      <c r="N594" s="102"/>
    </row>
    <row r="595" spans="9:14" ht="12" customHeight="1">
      <c r="I595" s="6"/>
      <c r="K595" s="6"/>
      <c r="N595" s="102"/>
    </row>
    <row r="596" spans="9:14" ht="12" customHeight="1">
      <c r="I596" s="6"/>
      <c r="K596" s="6"/>
      <c r="N596" s="102"/>
    </row>
    <row r="597" spans="9:14" ht="12" customHeight="1">
      <c r="I597" s="6"/>
      <c r="K597" s="6"/>
      <c r="N597" s="102"/>
    </row>
    <row r="598" spans="9:14" ht="12" customHeight="1">
      <c r="I598" s="6"/>
      <c r="K598" s="6"/>
      <c r="N598" s="102"/>
    </row>
    <row r="599" spans="9:14" ht="12" customHeight="1">
      <c r="I599" s="6"/>
      <c r="K599" s="6"/>
      <c r="N599" s="102"/>
    </row>
    <row r="600" spans="9:14" ht="12" customHeight="1">
      <c r="I600" s="6"/>
      <c r="K600" s="6"/>
      <c r="N600" s="102"/>
    </row>
    <row r="601" spans="9:14" ht="12" customHeight="1">
      <c r="I601" s="6"/>
      <c r="K601" s="6"/>
      <c r="N601" s="102"/>
    </row>
    <row r="602" spans="9:14" ht="12" customHeight="1">
      <c r="I602" s="6"/>
      <c r="K602" s="6"/>
      <c r="N602" s="102"/>
    </row>
    <row r="603" spans="9:14" ht="12" customHeight="1">
      <c r="I603" s="6"/>
      <c r="K603" s="6"/>
      <c r="N603" s="102"/>
    </row>
    <row r="604" spans="9:14" ht="12" customHeight="1">
      <c r="I604" s="6"/>
      <c r="K604" s="6"/>
      <c r="N604" s="102"/>
    </row>
    <row r="605" spans="9:14" ht="12" customHeight="1">
      <c r="I605" s="6"/>
      <c r="K605" s="6"/>
      <c r="N605" s="102"/>
    </row>
    <row r="606" spans="9:14" ht="12" customHeight="1">
      <c r="I606" s="6"/>
      <c r="K606" s="6"/>
      <c r="N606" s="102"/>
    </row>
    <row r="607" spans="9:14" ht="12" customHeight="1">
      <c r="I607" s="6"/>
      <c r="K607" s="6"/>
      <c r="N607" s="102"/>
    </row>
    <row r="608" spans="9:14" ht="12" customHeight="1">
      <c r="I608" s="6"/>
      <c r="K608" s="6"/>
      <c r="N608" s="102"/>
    </row>
    <row r="609" spans="9:14" ht="12" customHeight="1">
      <c r="I609" s="6"/>
      <c r="K609" s="6"/>
      <c r="N609" s="102"/>
    </row>
    <row r="610" spans="9:14" ht="12" customHeight="1">
      <c r="I610" s="6"/>
      <c r="K610" s="6"/>
      <c r="N610" s="102"/>
    </row>
    <row r="611" spans="9:14" ht="12" customHeight="1">
      <c r="I611" s="6"/>
      <c r="K611" s="6"/>
      <c r="N611" s="102"/>
    </row>
    <row r="612" spans="9:14" ht="12" customHeight="1">
      <c r="I612" s="6"/>
      <c r="K612" s="6"/>
      <c r="N612" s="102"/>
    </row>
    <row r="613" spans="9:14" ht="12" customHeight="1">
      <c r="I613" s="6"/>
      <c r="K613" s="6"/>
      <c r="N613" s="102"/>
    </row>
    <row r="614" spans="9:14" ht="12" customHeight="1">
      <c r="I614" s="6"/>
      <c r="K614" s="6"/>
      <c r="N614" s="102"/>
    </row>
    <row r="615" spans="9:14" ht="12" customHeight="1">
      <c r="I615" s="6"/>
      <c r="K615" s="6"/>
      <c r="N615" s="102"/>
    </row>
    <row r="616" spans="9:14" ht="12" customHeight="1">
      <c r="I616" s="6"/>
      <c r="K616" s="6"/>
      <c r="N616" s="102"/>
    </row>
    <row r="617" spans="9:14" ht="12" customHeight="1">
      <c r="I617" s="6"/>
      <c r="K617" s="6"/>
      <c r="N617" s="102"/>
    </row>
    <row r="618" spans="9:14" ht="12" customHeight="1">
      <c r="I618" s="6"/>
      <c r="K618" s="6"/>
      <c r="N618" s="102"/>
    </row>
    <row r="619" spans="9:14" ht="12" customHeight="1">
      <c r="I619" s="6"/>
      <c r="K619" s="6"/>
      <c r="N619" s="102"/>
    </row>
    <row r="620" spans="9:14" ht="12" customHeight="1">
      <c r="I620" s="6"/>
      <c r="K620" s="6"/>
      <c r="N620" s="102"/>
    </row>
    <row r="621" spans="9:14" ht="12" customHeight="1">
      <c r="I621" s="6"/>
      <c r="K621" s="6"/>
      <c r="N621" s="102"/>
    </row>
    <row r="622" spans="9:14" ht="12" customHeight="1">
      <c r="I622" s="6"/>
      <c r="K622" s="6"/>
      <c r="N622" s="102"/>
    </row>
    <row r="623" spans="9:14" ht="12" customHeight="1">
      <c r="I623" s="6"/>
      <c r="K623" s="6"/>
      <c r="N623" s="102"/>
    </row>
    <row r="624" spans="9:14" ht="12" customHeight="1">
      <c r="I624" s="6"/>
      <c r="K624" s="6"/>
      <c r="N624" s="102"/>
    </row>
    <row r="625" spans="9:14" ht="12" customHeight="1">
      <c r="I625" s="6"/>
      <c r="K625" s="6"/>
      <c r="N625" s="102"/>
    </row>
    <row r="626" spans="9:14" ht="12" customHeight="1">
      <c r="I626" s="6"/>
      <c r="K626" s="6"/>
      <c r="N626" s="102"/>
    </row>
    <row r="627" spans="9:14" ht="12" customHeight="1">
      <c r="I627" s="6"/>
      <c r="K627" s="6"/>
      <c r="N627" s="102"/>
    </row>
    <row r="628" spans="9:14" ht="12" customHeight="1">
      <c r="I628" s="6"/>
      <c r="K628" s="6"/>
      <c r="N628" s="102"/>
    </row>
    <row r="629" spans="9:14" ht="12" customHeight="1">
      <c r="I629" s="6"/>
      <c r="K629" s="6"/>
      <c r="N629" s="102"/>
    </row>
    <row r="630" spans="9:14" ht="12" customHeight="1">
      <c r="I630" s="6"/>
      <c r="K630" s="6"/>
      <c r="N630" s="102"/>
    </row>
    <row r="631" spans="9:14" ht="12" customHeight="1">
      <c r="I631" s="6"/>
      <c r="K631" s="6"/>
      <c r="N631" s="102"/>
    </row>
    <row r="632" spans="9:14" ht="12" customHeight="1">
      <c r="I632" s="6"/>
      <c r="K632" s="6"/>
      <c r="N632" s="102"/>
    </row>
    <row r="633" spans="9:14" ht="12" customHeight="1">
      <c r="I633" s="6"/>
      <c r="K633" s="6"/>
      <c r="N633" s="102"/>
    </row>
    <row r="634" spans="9:14" ht="12" customHeight="1">
      <c r="I634" s="6"/>
      <c r="K634" s="6"/>
      <c r="N634" s="102"/>
    </row>
    <row r="635" spans="9:14" ht="12" customHeight="1">
      <c r="I635" s="6"/>
      <c r="K635" s="6"/>
      <c r="N635" s="102"/>
    </row>
    <row r="636" spans="9:14" ht="12" customHeight="1">
      <c r="I636" s="6"/>
      <c r="K636" s="6"/>
      <c r="N636" s="102"/>
    </row>
    <row r="637" spans="9:14" ht="12" customHeight="1">
      <c r="I637" s="6"/>
      <c r="K637" s="6"/>
      <c r="N637" s="102"/>
    </row>
    <row r="638" spans="9:14" ht="12" customHeight="1">
      <c r="I638" s="6"/>
      <c r="K638" s="6"/>
      <c r="N638" s="102"/>
    </row>
    <row r="639" spans="9:14" ht="12" customHeight="1">
      <c r="I639" s="6"/>
      <c r="K639" s="6"/>
      <c r="N639" s="102"/>
    </row>
    <row r="640" spans="9:14" ht="12" customHeight="1">
      <c r="I640" s="6"/>
      <c r="K640" s="6"/>
      <c r="N640" s="102"/>
    </row>
    <row r="641" spans="9:14" ht="12" customHeight="1">
      <c r="I641" s="6"/>
      <c r="K641" s="6"/>
      <c r="N641" s="102"/>
    </row>
    <row r="642" spans="9:14" ht="12" customHeight="1">
      <c r="I642" s="6"/>
      <c r="K642" s="6"/>
      <c r="N642" s="102"/>
    </row>
    <row r="643" spans="9:14" ht="12" customHeight="1">
      <c r="I643" s="6"/>
      <c r="K643" s="6"/>
      <c r="N643" s="102"/>
    </row>
    <row r="644" spans="9:14" ht="12" customHeight="1">
      <c r="I644" s="6"/>
      <c r="K644" s="6"/>
      <c r="N644" s="102"/>
    </row>
    <row r="645" spans="9:14" ht="12" customHeight="1">
      <c r="I645" s="6"/>
      <c r="K645" s="6"/>
      <c r="N645" s="102"/>
    </row>
    <row r="646" spans="9:14" ht="12" customHeight="1">
      <c r="I646" s="6"/>
      <c r="K646" s="6"/>
      <c r="N646" s="102"/>
    </row>
    <row r="647" spans="9:14" ht="12" customHeight="1">
      <c r="I647" s="6"/>
      <c r="K647" s="6"/>
      <c r="N647" s="102"/>
    </row>
    <row r="648" spans="9:14" ht="12" customHeight="1">
      <c r="I648" s="6"/>
      <c r="K648" s="6"/>
      <c r="N648" s="102"/>
    </row>
    <row r="649" spans="9:14" ht="12" customHeight="1">
      <c r="I649" s="6"/>
      <c r="K649" s="6"/>
      <c r="N649" s="102"/>
    </row>
    <row r="650" spans="9:14" ht="12" customHeight="1">
      <c r="I650" s="6"/>
      <c r="K650" s="6"/>
      <c r="N650" s="102"/>
    </row>
    <row r="651" spans="9:14" ht="12" customHeight="1">
      <c r="I651" s="6"/>
      <c r="K651" s="6"/>
      <c r="N651" s="102"/>
    </row>
    <row r="652" spans="9:14" ht="12" customHeight="1">
      <c r="I652" s="6"/>
      <c r="K652" s="6"/>
      <c r="N652" s="102"/>
    </row>
    <row r="653" spans="9:14" ht="12" customHeight="1">
      <c r="I653" s="6"/>
      <c r="K653" s="6"/>
      <c r="N653" s="102"/>
    </row>
    <row r="654" spans="9:14" ht="12" customHeight="1">
      <c r="I654" s="6"/>
      <c r="K654" s="6"/>
      <c r="N654" s="102"/>
    </row>
    <row r="655" spans="9:14" ht="12" customHeight="1">
      <c r="I655" s="6"/>
      <c r="K655" s="6"/>
      <c r="N655" s="102"/>
    </row>
    <row r="656" spans="9:14" ht="12" customHeight="1">
      <c r="I656" s="6"/>
      <c r="K656" s="6"/>
      <c r="N656" s="102"/>
    </row>
    <row r="657" spans="9:14" ht="12" customHeight="1">
      <c r="I657" s="6"/>
      <c r="K657" s="6"/>
      <c r="N657" s="102"/>
    </row>
    <row r="658" spans="9:14" ht="12" customHeight="1">
      <c r="I658" s="6"/>
      <c r="K658" s="6"/>
      <c r="N658" s="102"/>
    </row>
    <row r="659" spans="9:14" ht="12" customHeight="1">
      <c r="I659" s="6"/>
      <c r="K659" s="6"/>
      <c r="N659" s="102"/>
    </row>
    <row r="660" spans="9:14" ht="12" customHeight="1">
      <c r="I660" s="6"/>
      <c r="K660" s="6"/>
      <c r="N660" s="102"/>
    </row>
    <row r="661" spans="9:14" ht="12" customHeight="1">
      <c r="I661" s="6"/>
      <c r="K661" s="6"/>
      <c r="N661" s="102"/>
    </row>
    <row r="662" spans="9:14" ht="12" customHeight="1">
      <c r="I662" s="6"/>
      <c r="K662" s="6"/>
      <c r="N662" s="102"/>
    </row>
    <row r="663" spans="9:14" ht="12" customHeight="1">
      <c r="I663" s="6"/>
      <c r="K663" s="6"/>
      <c r="N663" s="102"/>
    </row>
    <row r="664" spans="9:14" ht="12" customHeight="1">
      <c r="I664" s="6"/>
      <c r="K664" s="6"/>
      <c r="N664" s="102"/>
    </row>
    <row r="665" spans="9:14" ht="12" customHeight="1">
      <c r="I665" s="6"/>
      <c r="K665" s="6"/>
      <c r="N665" s="102"/>
    </row>
    <row r="666" spans="9:14" ht="12" customHeight="1">
      <c r="I666" s="6"/>
      <c r="K666" s="6"/>
      <c r="N666" s="102"/>
    </row>
    <row r="667" spans="9:14" ht="12" customHeight="1">
      <c r="I667" s="6"/>
      <c r="K667" s="6"/>
      <c r="N667" s="102"/>
    </row>
    <row r="668" spans="9:14" ht="12" customHeight="1">
      <c r="I668" s="6"/>
      <c r="K668" s="6"/>
      <c r="N668" s="102"/>
    </row>
    <row r="669" spans="9:14" ht="12" customHeight="1">
      <c r="I669" s="6"/>
      <c r="K669" s="6"/>
      <c r="N669" s="102"/>
    </row>
    <row r="670" spans="9:14" ht="12" customHeight="1">
      <c r="I670" s="6"/>
      <c r="K670" s="6"/>
      <c r="N670" s="102"/>
    </row>
    <row r="671" spans="9:14" ht="12" customHeight="1">
      <c r="I671" s="6"/>
      <c r="K671" s="6"/>
      <c r="N671" s="102"/>
    </row>
    <row r="672" spans="9:14" ht="12" customHeight="1">
      <c r="I672" s="6"/>
      <c r="K672" s="6"/>
      <c r="N672" s="102"/>
    </row>
    <row r="673" spans="9:14" ht="12" customHeight="1">
      <c r="I673" s="6"/>
      <c r="K673" s="6"/>
      <c r="N673" s="102"/>
    </row>
    <row r="674" spans="9:14" ht="12" customHeight="1">
      <c r="I674" s="6"/>
      <c r="K674" s="6"/>
      <c r="N674" s="102"/>
    </row>
    <row r="675" spans="9:14" ht="12" customHeight="1">
      <c r="I675" s="6"/>
      <c r="K675" s="6"/>
      <c r="N675" s="102"/>
    </row>
    <row r="676" spans="9:14" ht="12" customHeight="1">
      <c r="I676" s="6"/>
      <c r="K676" s="6"/>
      <c r="N676" s="102"/>
    </row>
    <row r="677" spans="9:14" ht="12" customHeight="1">
      <c r="I677" s="6"/>
      <c r="K677" s="6"/>
      <c r="N677" s="102"/>
    </row>
    <row r="678" spans="9:14" ht="12" customHeight="1">
      <c r="I678" s="6"/>
      <c r="K678" s="6"/>
      <c r="N678" s="102"/>
    </row>
    <row r="679" spans="9:14" ht="12" customHeight="1">
      <c r="I679" s="6"/>
      <c r="K679" s="6"/>
      <c r="N679" s="102"/>
    </row>
    <row r="680" spans="9:14" ht="12" customHeight="1">
      <c r="I680" s="6"/>
      <c r="K680" s="6"/>
      <c r="N680" s="102"/>
    </row>
    <row r="681" spans="9:14" ht="12" customHeight="1">
      <c r="I681" s="6"/>
      <c r="K681" s="6"/>
      <c r="N681" s="102"/>
    </row>
    <row r="682" spans="9:14" ht="12" customHeight="1">
      <c r="I682" s="6"/>
      <c r="K682" s="6"/>
      <c r="N682" s="102"/>
    </row>
    <row r="683" spans="9:14" ht="12" customHeight="1">
      <c r="I683" s="6"/>
      <c r="K683" s="6"/>
      <c r="N683" s="102"/>
    </row>
    <row r="684" spans="9:14" ht="12" customHeight="1">
      <c r="I684" s="6"/>
      <c r="K684" s="6"/>
      <c r="N684" s="102"/>
    </row>
    <row r="685" spans="9:14" ht="12" customHeight="1">
      <c r="I685" s="6"/>
      <c r="K685" s="6"/>
      <c r="N685" s="102"/>
    </row>
    <row r="686" spans="9:14" ht="12" customHeight="1">
      <c r="I686" s="6"/>
      <c r="K686" s="6"/>
      <c r="N686" s="102"/>
    </row>
    <row r="687" spans="9:14" ht="12" customHeight="1">
      <c r="I687" s="6"/>
      <c r="K687" s="6"/>
      <c r="N687" s="102"/>
    </row>
    <row r="688" spans="9:14" ht="12" customHeight="1">
      <c r="I688" s="6"/>
      <c r="K688" s="6"/>
      <c r="N688" s="102"/>
    </row>
    <row r="689" spans="9:14" ht="12" customHeight="1">
      <c r="I689" s="6"/>
      <c r="K689" s="6"/>
      <c r="N689" s="102"/>
    </row>
    <row r="690" spans="9:14" ht="12" customHeight="1">
      <c r="I690" s="6"/>
      <c r="K690" s="6"/>
      <c r="N690" s="102"/>
    </row>
    <row r="691" spans="9:14" ht="12" customHeight="1">
      <c r="I691" s="6"/>
      <c r="K691" s="6"/>
      <c r="N691" s="102"/>
    </row>
    <row r="692" spans="9:14" ht="12" customHeight="1">
      <c r="I692" s="6"/>
      <c r="K692" s="6"/>
      <c r="N692" s="102"/>
    </row>
    <row r="693" spans="9:14" ht="12" customHeight="1">
      <c r="I693" s="6"/>
      <c r="K693" s="6"/>
      <c r="N693" s="102"/>
    </row>
    <row r="694" spans="9:14" ht="12" customHeight="1">
      <c r="I694" s="6"/>
      <c r="K694" s="6"/>
      <c r="N694" s="102"/>
    </row>
    <row r="695" spans="9:14" ht="12" customHeight="1">
      <c r="I695" s="6"/>
      <c r="K695" s="6"/>
      <c r="N695" s="102"/>
    </row>
    <row r="696" spans="9:14" ht="12" customHeight="1">
      <c r="I696" s="6"/>
      <c r="K696" s="6"/>
      <c r="N696" s="102"/>
    </row>
    <row r="697" spans="9:14" ht="12" customHeight="1">
      <c r="I697" s="6"/>
      <c r="K697" s="6"/>
      <c r="N697" s="102"/>
    </row>
    <row r="698" spans="9:14" ht="12" customHeight="1">
      <c r="I698" s="6"/>
      <c r="K698" s="6"/>
      <c r="N698" s="102"/>
    </row>
    <row r="699" spans="9:14" ht="12" customHeight="1">
      <c r="I699" s="6"/>
      <c r="K699" s="6"/>
      <c r="N699" s="102"/>
    </row>
    <row r="700" spans="9:14" ht="12" customHeight="1">
      <c r="I700" s="6"/>
      <c r="K700" s="6"/>
      <c r="N700" s="102"/>
    </row>
    <row r="701" spans="9:14" ht="12" customHeight="1">
      <c r="I701" s="6"/>
      <c r="K701" s="6"/>
      <c r="N701" s="102"/>
    </row>
    <row r="702" spans="9:14" ht="12" customHeight="1">
      <c r="I702" s="6"/>
      <c r="K702" s="6"/>
      <c r="N702" s="102"/>
    </row>
    <row r="703" spans="9:14" ht="12" customHeight="1">
      <c r="I703" s="6"/>
      <c r="K703" s="6"/>
      <c r="N703" s="102"/>
    </row>
    <row r="704" spans="9:14" ht="12" customHeight="1">
      <c r="I704" s="6"/>
      <c r="K704" s="6"/>
      <c r="N704" s="102"/>
    </row>
    <row r="705" spans="9:14" ht="12" customHeight="1">
      <c r="I705" s="6"/>
      <c r="K705" s="6"/>
      <c r="N705" s="102"/>
    </row>
    <row r="706" spans="9:14" ht="12" customHeight="1">
      <c r="I706" s="6"/>
      <c r="K706" s="6"/>
      <c r="N706" s="102"/>
    </row>
    <row r="707" spans="9:14" ht="12" customHeight="1">
      <c r="I707" s="6"/>
      <c r="K707" s="6"/>
      <c r="N707" s="102"/>
    </row>
    <row r="708" spans="9:14" ht="12" customHeight="1">
      <c r="I708" s="6"/>
      <c r="K708" s="6"/>
      <c r="N708" s="102"/>
    </row>
    <row r="709" spans="9:14" ht="12" customHeight="1">
      <c r="I709" s="6"/>
      <c r="K709" s="6"/>
      <c r="N709" s="102"/>
    </row>
    <row r="710" spans="9:14" ht="12" customHeight="1">
      <c r="I710" s="6"/>
      <c r="K710" s="6"/>
      <c r="N710" s="102"/>
    </row>
    <row r="711" spans="9:14" ht="12" customHeight="1">
      <c r="I711" s="6"/>
      <c r="K711" s="6"/>
      <c r="N711" s="102"/>
    </row>
    <row r="712" spans="9:14" ht="12" customHeight="1">
      <c r="I712" s="6"/>
      <c r="K712" s="6"/>
      <c r="N712" s="102"/>
    </row>
    <row r="713" spans="9:14" ht="12" customHeight="1">
      <c r="I713" s="6"/>
      <c r="K713" s="6"/>
      <c r="N713" s="102"/>
    </row>
    <row r="714" spans="9:14" ht="12" customHeight="1">
      <c r="I714" s="6"/>
      <c r="K714" s="6"/>
      <c r="N714" s="102"/>
    </row>
    <row r="715" spans="9:14" ht="12" customHeight="1">
      <c r="I715" s="6"/>
      <c r="K715" s="6"/>
      <c r="N715" s="102"/>
    </row>
    <row r="716" spans="9:14" ht="12" customHeight="1">
      <c r="I716" s="6"/>
      <c r="K716" s="6"/>
      <c r="N716" s="102"/>
    </row>
    <row r="717" spans="9:14" ht="12" customHeight="1">
      <c r="I717" s="6"/>
      <c r="K717" s="6"/>
      <c r="N717" s="102"/>
    </row>
    <row r="718" spans="9:14" ht="12" customHeight="1">
      <c r="I718" s="6"/>
      <c r="K718" s="6"/>
      <c r="N718" s="102"/>
    </row>
    <row r="719" spans="9:14" ht="12" customHeight="1">
      <c r="I719" s="6"/>
      <c r="K719" s="6"/>
      <c r="N719" s="102"/>
    </row>
    <row r="720" spans="9:14" ht="12" customHeight="1">
      <c r="I720" s="6"/>
      <c r="K720" s="6"/>
      <c r="N720" s="102"/>
    </row>
    <row r="721" spans="9:14" ht="12" customHeight="1">
      <c r="I721" s="6"/>
      <c r="K721" s="6"/>
      <c r="N721" s="102"/>
    </row>
    <row r="722" spans="9:14" ht="12" customHeight="1">
      <c r="I722" s="6"/>
      <c r="K722" s="6"/>
      <c r="N722" s="102"/>
    </row>
    <row r="723" spans="9:14" ht="12" customHeight="1">
      <c r="I723" s="6"/>
      <c r="K723" s="6"/>
      <c r="N723" s="102"/>
    </row>
    <row r="724" spans="9:14" ht="12" customHeight="1">
      <c r="I724" s="6"/>
      <c r="K724" s="6"/>
      <c r="N724" s="102"/>
    </row>
    <row r="725" spans="9:14" ht="12" customHeight="1">
      <c r="I725" s="6"/>
      <c r="K725" s="6"/>
      <c r="N725" s="102"/>
    </row>
    <row r="726" spans="9:14" ht="12" customHeight="1">
      <c r="I726" s="6"/>
      <c r="K726" s="6"/>
      <c r="N726" s="102"/>
    </row>
    <row r="727" spans="9:14" ht="12" customHeight="1">
      <c r="I727" s="6"/>
      <c r="K727" s="6"/>
      <c r="N727" s="102"/>
    </row>
    <row r="728" spans="9:14" ht="12" customHeight="1">
      <c r="I728" s="6"/>
      <c r="K728" s="6"/>
      <c r="N728" s="102"/>
    </row>
    <row r="729" spans="9:14" ht="12" customHeight="1">
      <c r="I729" s="6"/>
      <c r="K729" s="6"/>
      <c r="N729" s="102"/>
    </row>
    <row r="730" spans="9:14" ht="12" customHeight="1">
      <c r="I730" s="6"/>
      <c r="K730" s="6"/>
      <c r="N730" s="102"/>
    </row>
    <row r="731" spans="9:14" ht="12" customHeight="1">
      <c r="I731" s="6"/>
      <c r="K731" s="6"/>
      <c r="N731" s="102"/>
    </row>
    <row r="732" spans="9:14" ht="12" customHeight="1">
      <c r="I732" s="6"/>
      <c r="K732" s="6"/>
      <c r="N732" s="102"/>
    </row>
    <row r="733" spans="9:14" ht="12" customHeight="1">
      <c r="I733" s="6"/>
      <c r="K733" s="6"/>
      <c r="N733" s="102"/>
    </row>
    <row r="734" spans="9:14" ht="12" customHeight="1">
      <c r="I734" s="6"/>
      <c r="K734" s="6"/>
      <c r="N734" s="102"/>
    </row>
    <row r="735" spans="9:14" ht="12" customHeight="1">
      <c r="I735" s="6"/>
      <c r="K735" s="6"/>
      <c r="N735" s="102"/>
    </row>
    <row r="736" spans="9:14" ht="12" customHeight="1">
      <c r="I736" s="6"/>
      <c r="K736" s="6"/>
      <c r="N736" s="102"/>
    </row>
    <row r="737" spans="9:14" ht="12" customHeight="1">
      <c r="I737" s="6"/>
      <c r="K737" s="6"/>
      <c r="N737" s="102"/>
    </row>
    <row r="738" spans="9:14" ht="12" customHeight="1">
      <c r="I738" s="6"/>
      <c r="K738" s="6"/>
      <c r="N738" s="102"/>
    </row>
    <row r="739" spans="9:14" ht="12" customHeight="1">
      <c r="I739" s="6"/>
      <c r="K739" s="6"/>
      <c r="N739" s="102"/>
    </row>
    <row r="740" spans="9:14" ht="12" customHeight="1">
      <c r="I740" s="6"/>
      <c r="K740" s="6"/>
      <c r="N740" s="102"/>
    </row>
    <row r="741" spans="9:14" ht="12" customHeight="1">
      <c r="I741" s="6"/>
      <c r="K741" s="6"/>
      <c r="N741" s="102"/>
    </row>
    <row r="742" spans="9:14" ht="12" customHeight="1">
      <c r="I742" s="6"/>
      <c r="K742" s="6"/>
      <c r="N742" s="102"/>
    </row>
    <row r="743" spans="9:14" ht="12" customHeight="1">
      <c r="I743" s="6"/>
      <c r="K743" s="6"/>
      <c r="N743" s="102"/>
    </row>
    <row r="744" spans="9:14" ht="12" customHeight="1">
      <c r="I744" s="6"/>
      <c r="K744" s="6"/>
      <c r="N744" s="102"/>
    </row>
    <row r="745" spans="9:14" ht="12" customHeight="1">
      <c r="I745" s="6"/>
      <c r="K745" s="6"/>
      <c r="N745" s="102"/>
    </row>
    <row r="746" spans="9:14" ht="12" customHeight="1">
      <c r="I746" s="6"/>
      <c r="K746" s="6"/>
      <c r="N746" s="102"/>
    </row>
    <row r="747" spans="9:14" ht="12" customHeight="1">
      <c r="I747" s="6"/>
      <c r="K747" s="6"/>
      <c r="N747" s="102"/>
    </row>
    <row r="748" spans="9:14" ht="12" customHeight="1">
      <c r="I748" s="6"/>
      <c r="K748" s="6"/>
      <c r="N748" s="102"/>
    </row>
    <row r="749" spans="9:14" ht="12" customHeight="1">
      <c r="I749" s="6"/>
      <c r="K749" s="6"/>
      <c r="N749" s="102"/>
    </row>
    <row r="750" spans="9:14" ht="12" customHeight="1">
      <c r="I750" s="6"/>
      <c r="K750" s="6"/>
      <c r="N750" s="102"/>
    </row>
    <row r="751" spans="9:14" ht="12" customHeight="1">
      <c r="I751" s="6"/>
      <c r="K751" s="6"/>
      <c r="N751" s="102"/>
    </row>
    <row r="752" spans="9:14" ht="12" customHeight="1">
      <c r="I752" s="6"/>
      <c r="K752" s="6"/>
      <c r="N752" s="102"/>
    </row>
    <row r="753" spans="9:14" ht="12" customHeight="1">
      <c r="I753" s="6"/>
      <c r="K753" s="6"/>
      <c r="N753" s="102"/>
    </row>
    <row r="754" spans="9:14" ht="12" customHeight="1">
      <c r="I754" s="6"/>
      <c r="K754" s="6"/>
      <c r="N754" s="102"/>
    </row>
    <row r="755" spans="9:14" ht="12" customHeight="1">
      <c r="I755" s="6"/>
      <c r="K755" s="6"/>
      <c r="N755" s="102"/>
    </row>
    <row r="756" spans="9:14" ht="12" customHeight="1">
      <c r="I756" s="6"/>
      <c r="K756" s="6"/>
      <c r="N756" s="102"/>
    </row>
    <row r="757" spans="9:14" ht="12" customHeight="1">
      <c r="I757" s="6"/>
      <c r="K757" s="6"/>
      <c r="N757" s="102"/>
    </row>
    <row r="758" spans="9:14" ht="12" customHeight="1">
      <c r="I758" s="6"/>
      <c r="K758" s="6"/>
      <c r="N758" s="102"/>
    </row>
    <row r="759" spans="9:14" ht="12" customHeight="1">
      <c r="I759" s="6"/>
      <c r="K759" s="6"/>
      <c r="N759" s="102"/>
    </row>
    <row r="760" spans="9:14" ht="12" customHeight="1">
      <c r="I760" s="6"/>
      <c r="K760" s="6"/>
      <c r="N760" s="102"/>
    </row>
    <row r="761" spans="9:14" ht="12" customHeight="1">
      <c r="I761" s="6"/>
      <c r="K761" s="6"/>
      <c r="N761" s="102"/>
    </row>
    <row r="762" spans="9:14" ht="12" customHeight="1">
      <c r="I762" s="6"/>
      <c r="K762" s="6"/>
      <c r="N762" s="102"/>
    </row>
    <row r="763" spans="9:14" ht="12" customHeight="1">
      <c r="I763" s="6"/>
      <c r="K763" s="6"/>
      <c r="N763" s="102"/>
    </row>
    <row r="764" spans="9:14" ht="12" customHeight="1">
      <c r="I764" s="6"/>
      <c r="K764" s="6"/>
      <c r="N764" s="102"/>
    </row>
    <row r="765" spans="9:14" ht="12" customHeight="1">
      <c r="I765" s="6"/>
      <c r="K765" s="6"/>
      <c r="N765" s="102"/>
    </row>
    <row r="766" spans="9:14" ht="12" customHeight="1">
      <c r="I766" s="6"/>
      <c r="K766" s="6"/>
      <c r="N766" s="102"/>
    </row>
    <row r="767" spans="9:14" ht="12" customHeight="1">
      <c r="I767" s="6"/>
      <c r="K767" s="6"/>
      <c r="N767" s="102"/>
    </row>
    <row r="768" spans="9:14" ht="12" customHeight="1">
      <c r="I768" s="6"/>
      <c r="K768" s="6"/>
      <c r="N768" s="102"/>
    </row>
    <row r="769" spans="9:14" ht="12" customHeight="1">
      <c r="I769" s="6"/>
      <c r="K769" s="6"/>
      <c r="N769" s="102"/>
    </row>
    <row r="770" spans="9:14" ht="12" customHeight="1">
      <c r="I770" s="6"/>
      <c r="K770" s="6"/>
      <c r="N770" s="102"/>
    </row>
    <row r="771" spans="9:14" ht="12" customHeight="1">
      <c r="I771" s="6"/>
      <c r="K771" s="6"/>
      <c r="N771" s="102"/>
    </row>
    <row r="772" spans="9:14" ht="12" customHeight="1">
      <c r="I772" s="6"/>
      <c r="K772" s="6"/>
      <c r="N772" s="102"/>
    </row>
    <row r="773" spans="9:14" ht="12" customHeight="1">
      <c r="I773" s="6"/>
      <c r="K773" s="6"/>
      <c r="N773" s="102"/>
    </row>
    <row r="774" spans="9:14" ht="12" customHeight="1">
      <c r="I774" s="6"/>
      <c r="K774" s="6"/>
      <c r="N774" s="102"/>
    </row>
    <row r="775" spans="9:14" ht="12" customHeight="1">
      <c r="I775" s="6"/>
      <c r="K775" s="6"/>
      <c r="N775" s="102"/>
    </row>
    <row r="776" spans="9:14" ht="12" customHeight="1">
      <c r="I776" s="6"/>
      <c r="K776" s="6"/>
      <c r="N776" s="102"/>
    </row>
    <row r="777" spans="9:14" ht="12" customHeight="1">
      <c r="I777" s="6"/>
      <c r="K777" s="6"/>
      <c r="N777" s="102"/>
    </row>
    <row r="778" spans="9:14" ht="12" customHeight="1">
      <c r="I778" s="6"/>
      <c r="K778" s="6"/>
      <c r="N778" s="102"/>
    </row>
    <row r="779" spans="9:14" ht="12" customHeight="1">
      <c r="I779" s="6"/>
      <c r="K779" s="6"/>
      <c r="N779" s="102"/>
    </row>
    <row r="780" spans="9:14" ht="12" customHeight="1">
      <c r="I780" s="6"/>
      <c r="K780" s="6"/>
      <c r="N780" s="102"/>
    </row>
    <row r="781" spans="9:14" ht="12" customHeight="1">
      <c r="I781" s="6"/>
      <c r="K781" s="6"/>
      <c r="N781" s="102"/>
    </row>
    <row r="782" spans="9:14" ht="12" customHeight="1">
      <c r="I782" s="6"/>
      <c r="K782" s="6"/>
      <c r="N782" s="102"/>
    </row>
    <row r="783" spans="9:14" ht="12" customHeight="1">
      <c r="I783" s="6"/>
      <c r="K783" s="6"/>
      <c r="N783" s="102"/>
    </row>
    <row r="784" spans="9:14" ht="12" customHeight="1">
      <c r="I784" s="6"/>
      <c r="K784" s="6"/>
      <c r="N784" s="102"/>
    </row>
    <row r="785" spans="9:14" ht="12" customHeight="1">
      <c r="I785" s="6"/>
      <c r="K785" s="6"/>
      <c r="N785" s="102"/>
    </row>
    <row r="786" spans="9:14" ht="12" customHeight="1">
      <c r="I786" s="6"/>
      <c r="K786" s="6"/>
      <c r="N786" s="102"/>
    </row>
    <row r="787" spans="9:14" ht="12" customHeight="1">
      <c r="I787" s="6"/>
      <c r="K787" s="6"/>
      <c r="N787" s="102"/>
    </row>
    <row r="788" spans="9:14" ht="12" customHeight="1">
      <c r="I788" s="6"/>
      <c r="K788" s="6"/>
      <c r="N788" s="102"/>
    </row>
    <row r="789" spans="9:14" ht="12" customHeight="1">
      <c r="I789" s="6"/>
      <c r="K789" s="6"/>
      <c r="N789" s="102"/>
    </row>
    <row r="790" spans="9:14" ht="12" customHeight="1">
      <c r="I790" s="6"/>
      <c r="K790" s="6"/>
      <c r="N790" s="102"/>
    </row>
    <row r="791" spans="9:14" ht="12" customHeight="1">
      <c r="I791" s="6"/>
      <c r="K791" s="6"/>
      <c r="N791" s="102"/>
    </row>
    <row r="792" spans="9:14" ht="12" customHeight="1">
      <c r="I792" s="6"/>
      <c r="K792" s="6"/>
      <c r="N792" s="102"/>
    </row>
    <row r="793" spans="9:14" ht="12" customHeight="1">
      <c r="I793" s="6"/>
      <c r="K793" s="6"/>
      <c r="N793" s="102"/>
    </row>
    <row r="794" spans="9:14" ht="12" customHeight="1">
      <c r="I794" s="6"/>
      <c r="K794" s="6"/>
      <c r="N794" s="102"/>
    </row>
    <row r="795" spans="9:14" ht="12" customHeight="1">
      <c r="I795" s="6"/>
      <c r="K795" s="6"/>
      <c r="N795" s="102"/>
    </row>
    <row r="796" spans="9:14" ht="12" customHeight="1">
      <c r="I796" s="6"/>
      <c r="K796" s="6"/>
      <c r="N796" s="102"/>
    </row>
    <row r="797" spans="9:14" ht="12" customHeight="1">
      <c r="I797" s="6"/>
      <c r="K797" s="6"/>
      <c r="N797" s="102"/>
    </row>
    <row r="798" spans="9:14" ht="12" customHeight="1">
      <c r="I798" s="6"/>
      <c r="K798" s="6"/>
      <c r="N798" s="102"/>
    </row>
    <row r="799" spans="9:14" ht="12" customHeight="1">
      <c r="I799" s="6"/>
      <c r="K799" s="6"/>
      <c r="N799" s="102"/>
    </row>
    <row r="800" spans="9:14" ht="12" customHeight="1">
      <c r="I800" s="6"/>
      <c r="K800" s="6"/>
      <c r="N800" s="102"/>
    </row>
    <row r="801" spans="9:14" ht="12" customHeight="1">
      <c r="I801" s="6"/>
      <c r="K801" s="6"/>
      <c r="N801" s="102"/>
    </row>
    <row r="802" spans="9:14" ht="12" customHeight="1">
      <c r="I802" s="6"/>
      <c r="K802" s="6"/>
      <c r="N802" s="102"/>
    </row>
    <row r="803" spans="9:14" ht="12" customHeight="1">
      <c r="I803" s="6"/>
      <c r="K803" s="6"/>
      <c r="N803" s="102"/>
    </row>
    <row r="804" spans="9:14" ht="12" customHeight="1">
      <c r="I804" s="6"/>
      <c r="K804" s="6"/>
      <c r="N804" s="102"/>
    </row>
    <row r="805" spans="9:14" ht="12" customHeight="1">
      <c r="I805" s="6"/>
      <c r="K805" s="6"/>
      <c r="N805" s="102"/>
    </row>
    <row r="806" spans="9:14" ht="12" customHeight="1">
      <c r="I806" s="6"/>
      <c r="K806" s="6"/>
      <c r="N806" s="102"/>
    </row>
    <row r="807" spans="9:14" ht="12" customHeight="1">
      <c r="I807" s="6"/>
      <c r="K807" s="6"/>
      <c r="N807" s="102"/>
    </row>
    <row r="808" spans="9:14" ht="12" customHeight="1">
      <c r="I808" s="6"/>
      <c r="K808" s="6"/>
      <c r="N808" s="102"/>
    </row>
    <row r="809" spans="9:14" ht="12" customHeight="1">
      <c r="I809" s="6"/>
      <c r="K809" s="6"/>
      <c r="N809" s="102"/>
    </row>
    <row r="810" spans="9:14" ht="12" customHeight="1">
      <c r="I810" s="6"/>
      <c r="K810" s="6"/>
      <c r="N810" s="102"/>
    </row>
    <row r="811" spans="9:14" ht="12" customHeight="1">
      <c r="I811" s="6"/>
      <c r="K811" s="6"/>
      <c r="N811" s="102"/>
    </row>
    <row r="812" spans="9:14" ht="12" customHeight="1">
      <c r="I812" s="6"/>
      <c r="K812" s="6"/>
      <c r="N812" s="102"/>
    </row>
    <row r="813" spans="9:14" ht="12" customHeight="1">
      <c r="I813" s="6"/>
      <c r="K813" s="6"/>
      <c r="N813" s="102"/>
    </row>
    <row r="814" spans="9:14" ht="12" customHeight="1">
      <c r="I814" s="6"/>
      <c r="K814" s="6"/>
      <c r="N814" s="102"/>
    </row>
    <row r="815" spans="9:14" ht="12" customHeight="1">
      <c r="I815" s="6"/>
      <c r="K815" s="6"/>
      <c r="N815" s="102"/>
    </row>
    <row r="816" spans="9:14" ht="12" customHeight="1">
      <c r="I816" s="6"/>
      <c r="K816" s="6"/>
      <c r="N816" s="102"/>
    </row>
    <row r="817" spans="9:14" ht="12" customHeight="1">
      <c r="I817" s="6"/>
      <c r="K817" s="6"/>
      <c r="N817" s="102"/>
    </row>
    <row r="818" spans="9:14" ht="12" customHeight="1">
      <c r="I818" s="6"/>
      <c r="K818" s="6"/>
      <c r="N818" s="102"/>
    </row>
    <row r="819" spans="9:14" ht="12" customHeight="1">
      <c r="I819" s="6"/>
      <c r="K819" s="6"/>
      <c r="N819" s="102"/>
    </row>
    <row r="820" spans="9:14" ht="12" customHeight="1">
      <c r="I820" s="6"/>
      <c r="K820" s="6"/>
      <c r="N820" s="102"/>
    </row>
    <row r="821" spans="9:14" ht="12" customHeight="1">
      <c r="I821" s="6"/>
      <c r="K821" s="6"/>
      <c r="N821" s="102"/>
    </row>
    <row r="822" spans="9:14" ht="12" customHeight="1">
      <c r="I822" s="6"/>
      <c r="K822" s="6"/>
      <c r="N822" s="102"/>
    </row>
    <row r="823" spans="9:14" ht="12" customHeight="1">
      <c r="I823" s="6"/>
      <c r="K823" s="6"/>
      <c r="N823" s="102"/>
    </row>
    <row r="824" spans="9:14" ht="12" customHeight="1">
      <c r="I824" s="6"/>
      <c r="K824" s="6"/>
      <c r="N824" s="102"/>
    </row>
    <row r="825" spans="9:14" ht="12" customHeight="1">
      <c r="I825" s="6"/>
      <c r="K825" s="6"/>
      <c r="N825" s="102"/>
    </row>
    <row r="826" spans="9:14" ht="12" customHeight="1">
      <c r="I826" s="6"/>
      <c r="K826" s="6"/>
      <c r="N826" s="102"/>
    </row>
    <row r="827" spans="9:14" ht="12" customHeight="1">
      <c r="I827" s="6"/>
      <c r="K827" s="6"/>
      <c r="N827" s="102"/>
    </row>
    <row r="828" spans="9:14" ht="12" customHeight="1">
      <c r="I828" s="6"/>
      <c r="K828" s="6"/>
      <c r="N828" s="102"/>
    </row>
    <row r="829" spans="9:14" ht="12" customHeight="1">
      <c r="I829" s="6"/>
      <c r="K829" s="6"/>
      <c r="N829" s="102"/>
    </row>
    <row r="830" spans="9:14" ht="12" customHeight="1">
      <c r="I830" s="6"/>
      <c r="K830" s="6"/>
      <c r="N830" s="102"/>
    </row>
    <row r="831" spans="9:14" ht="12" customHeight="1">
      <c r="I831" s="6"/>
      <c r="K831" s="6"/>
      <c r="N831" s="102"/>
    </row>
    <row r="832" spans="9:14" ht="12" customHeight="1">
      <c r="I832" s="6"/>
      <c r="K832" s="6"/>
      <c r="N832" s="102"/>
    </row>
    <row r="833" spans="9:14" ht="12" customHeight="1">
      <c r="I833" s="6"/>
      <c r="K833" s="6"/>
      <c r="N833" s="102"/>
    </row>
    <row r="834" spans="9:14" ht="12" customHeight="1">
      <c r="I834" s="6"/>
      <c r="K834" s="6"/>
      <c r="N834" s="102"/>
    </row>
    <row r="835" spans="9:14" ht="12" customHeight="1">
      <c r="I835" s="6"/>
      <c r="K835" s="6"/>
      <c r="N835" s="102"/>
    </row>
    <row r="836" spans="9:14" ht="12" customHeight="1">
      <c r="I836" s="6"/>
      <c r="K836" s="6"/>
      <c r="N836" s="102"/>
    </row>
    <row r="837" spans="9:14" ht="12" customHeight="1">
      <c r="I837" s="6"/>
      <c r="K837" s="6"/>
      <c r="N837" s="102"/>
    </row>
    <row r="838" spans="9:14" ht="12" customHeight="1">
      <c r="I838" s="6"/>
      <c r="K838" s="6"/>
      <c r="N838" s="102"/>
    </row>
    <row r="839" spans="9:14" ht="12" customHeight="1">
      <c r="I839" s="6"/>
      <c r="K839" s="6"/>
      <c r="N839" s="102"/>
    </row>
    <row r="840" spans="9:14" ht="12" customHeight="1">
      <c r="I840" s="6"/>
      <c r="K840" s="6"/>
      <c r="N840" s="102"/>
    </row>
    <row r="841" spans="9:14" ht="12" customHeight="1">
      <c r="I841" s="6"/>
      <c r="K841" s="6"/>
      <c r="N841" s="102"/>
    </row>
    <row r="842" spans="9:14" ht="12" customHeight="1">
      <c r="I842" s="6"/>
      <c r="K842" s="6"/>
      <c r="N842" s="102"/>
    </row>
    <row r="843" spans="9:14" ht="12" customHeight="1">
      <c r="I843" s="6"/>
      <c r="K843" s="6"/>
      <c r="N843" s="102"/>
    </row>
    <row r="844" spans="9:14" ht="12" customHeight="1">
      <c r="I844" s="6"/>
      <c r="K844" s="6"/>
      <c r="N844" s="102"/>
    </row>
    <row r="845" spans="9:14" ht="12" customHeight="1">
      <c r="I845" s="6"/>
      <c r="K845" s="6"/>
      <c r="N845" s="102"/>
    </row>
    <row r="846" spans="9:14" ht="12" customHeight="1">
      <c r="I846" s="6"/>
      <c r="K846" s="6"/>
      <c r="N846" s="102"/>
    </row>
    <row r="847" spans="9:14" ht="12" customHeight="1">
      <c r="I847" s="6"/>
      <c r="K847" s="6"/>
      <c r="N847" s="102"/>
    </row>
    <row r="848" spans="9:14" ht="12" customHeight="1">
      <c r="I848" s="6"/>
      <c r="K848" s="6"/>
      <c r="N848" s="102"/>
    </row>
    <row r="849" spans="9:14" ht="12" customHeight="1">
      <c r="I849" s="6"/>
      <c r="K849" s="6"/>
      <c r="N849" s="102"/>
    </row>
    <row r="850" spans="9:14" ht="12" customHeight="1">
      <c r="I850" s="6"/>
      <c r="K850" s="6"/>
      <c r="N850" s="102"/>
    </row>
    <row r="851" spans="9:14" ht="12" customHeight="1">
      <c r="I851" s="6"/>
      <c r="K851" s="6"/>
      <c r="N851" s="102"/>
    </row>
    <row r="852" spans="9:14" ht="12" customHeight="1">
      <c r="I852" s="6"/>
      <c r="K852" s="6"/>
      <c r="N852" s="102"/>
    </row>
    <row r="853" spans="9:14" ht="12" customHeight="1">
      <c r="I853" s="6"/>
      <c r="K853" s="6"/>
      <c r="N853" s="102"/>
    </row>
    <row r="854" spans="9:14" ht="12" customHeight="1">
      <c r="I854" s="6"/>
      <c r="K854" s="6"/>
      <c r="N854" s="102"/>
    </row>
    <row r="855" spans="9:14" ht="12" customHeight="1">
      <c r="I855" s="6"/>
      <c r="K855" s="6"/>
      <c r="N855" s="102"/>
    </row>
    <row r="856" spans="9:14" ht="12" customHeight="1">
      <c r="I856" s="6"/>
      <c r="K856" s="6"/>
      <c r="N856" s="102"/>
    </row>
    <row r="857" spans="9:14" ht="12" customHeight="1">
      <c r="I857" s="6"/>
      <c r="K857" s="6"/>
      <c r="N857" s="102"/>
    </row>
    <row r="858" spans="9:14" ht="12" customHeight="1">
      <c r="I858" s="6"/>
      <c r="K858" s="6"/>
      <c r="N858" s="102"/>
    </row>
    <row r="859" spans="9:14" ht="12" customHeight="1">
      <c r="I859" s="6"/>
      <c r="K859" s="6"/>
      <c r="N859" s="102"/>
    </row>
    <row r="860" spans="9:14" ht="12" customHeight="1">
      <c r="I860" s="6"/>
      <c r="K860" s="6"/>
      <c r="N860" s="102"/>
    </row>
    <row r="861" spans="9:14" ht="12" customHeight="1">
      <c r="I861" s="6"/>
      <c r="K861" s="6"/>
      <c r="N861" s="102"/>
    </row>
    <row r="862" spans="9:14" ht="12" customHeight="1">
      <c r="I862" s="6"/>
      <c r="K862" s="6"/>
      <c r="N862" s="102"/>
    </row>
    <row r="863" spans="9:14" ht="12" customHeight="1">
      <c r="I863" s="6"/>
      <c r="K863" s="6"/>
      <c r="N863" s="102"/>
    </row>
    <row r="864" spans="9:14" ht="12" customHeight="1">
      <c r="I864" s="6"/>
      <c r="K864" s="6"/>
      <c r="N864" s="102"/>
    </row>
    <row r="865" spans="9:14" ht="12" customHeight="1">
      <c r="I865" s="6"/>
      <c r="K865" s="6"/>
      <c r="N865" s="102"/>
    </row>
    <row r="866" spans="9:14" ht="12" customHeight="1">
      <c r="I866" s="6"/>
      <c r="K866" s="6"/>
      <c r="N866" s="102"/>
    </row>
    <row r="867" spans="9:14" ht="12" customHeight="1">
      <c r="I867" s="6"/>
      <c r="K867" s="6"/>
      <c r="N867" s="102"/>
    </row>
    <row r="868" spans="9:14" ht="12" customHeight="1">
      <c r="I868" s="6"/>
      <c r="K868" s="6"/>
      <c r="N868" s="102"/>
    </row>
    <row r="869" spans="9:14" ht="12" customHeight="1">
      <c r="I869" s="6"/>
      <c r="K869" s="6"/>
      <c r="N869" s="102"/>
    </row>
    <row r="870" spans="9:14" ht="12" customHeight="1">
      <c r="I870" s="6"/>
      <c r="K870" s="6"/>
      <c r="N870" s="102"/>
    </row>
    <row r="871" spans="9:14" ht="12" customHeight="1">
      <c r="I871" s="6"/>
      <c r="K871" s="6"/>
      <c r="N871" s="102"/>
    </row>
    <row r="872" spans="9:14" ht="12" customHeight="1">
      <c r="I872" s="6"/>
      <c r="K872" s="6"/>
      <c r="N872" s="102"/>
    </row>
    <row r="873" spans="9:14" ht="12" customHeight="1">
      <c r="I873" s="6"/>
      <c r="K873" s="6"/>
      <c r="N873" s="102"/>
    </row>
    <row r="874" spans="9:14" ht="12" customHeight="1">
      <c r="I874" s="6"/>
      <c r="K874" s="6"/>
      <c r="N874" s="102"/>
    </row>
    <row r="875" spans="9:14" ht="12" customHeight="1">
      <c r="I875" s="6"/>
      <c r="K875" s="6"/>
      <c r="N875" s="102"/>
    </row>
    <row r="876" spans="9:14" ht="12" customHeight="1">
      <c r="I876" s="6"/>
      <c r="K876" s="6"/>
      <c r="N876" s="102"/>
    </row>
    <row r="877" spans="9:14" ht="12" customHeight="1">
      <c r="I877" s="6"/>
      <c r="K877" s="6"/>
      <c r="N877" s="102"/>
    </row>
    <row r="878" spans="9:14" ht="12" customHeight="1">
      <c r="I878" s="6"/>
      <c r="K878" s="6"/>
      <c r="N878" s="102"/>
    </row>
    <row r="879" spans="9:14" ht="12" customHeight="1">
      <c r="I879" s="6"/>
      <c r="K879" s="6"/>
      <c r="N879" s="102"/>
    </row>
    <row r="880" spans="9:14" ht="12" customHeight="1">
      <c r="I880" s="6"/>
      <c r="K880" s="6"/>
      <c r="N880" s="102"/>
    </row>
    <row r="881" spans="9:14" ht="12" customHeight="1">
      <c r="I881" s="6"/>
      <c r="K881" s="6"/>
      <c r="N881" s="102"/>
    </row>
    <row r="882" spans="9:14" ht="12" customHeight="1">
      <c r="I882" s="6"/>
      <c r="K882" s="6"/>
      <c r="N882" s="102"/>
    </row>
    <row r="883" spans="9:14" ht="12" customHeight="1">
      <c r="I883" s="6"/>
      <c r="K883" s="6"/>
      <c r="N883" s="102"/>
    </row>
    <row r="884" spans="9:14" ht="12" customHeight="1">
      <c r="I884" s="6"/>
      <c r="K884" s="6"/>
      <c r="N884" s="102"/>
    </row>
    <row r="885" spans="9:14" ht="12" customHeight="1">
      <c r="I885" s="6"/>
      <c r="K885" s="6"/>
      <c r="N885" s="102"/>
    </row>
    <row r="886" spans="9:14" ht="12" customHeight="1">
      <c r="I886" s="6"/>
      <c r="K886" s="6"/>
      <c r="N886" s="102"/>
    </row>
    <row r="887" spans="9:14" ht="12" customHeight="1">
      <c r="I887" s="6"/>
      <c r="K887" s="6"/>
      <c r="N887" s="102"/>
    </row>
    <row r="888" spans="9:14" ht="12" customHeight="1">
      <c r="I888" s="6"/>
      <c r="K888" s="6"/>
      <c r="N888" s="102"/>
    </row>
    <row r="889" spans="9:14" ht="12" customHeight="1">
      <c r="I889" s="6"/>
      <c r="K889" s="6"/>
      <c r="N889" s="102"/>
    </row>
    <row r="890" spans="9:14" ht="12" customHeight="1">
      <c r="I890" s="6"/>
      <c r="K890" s="6"/>
      <c r="N890" s="102"/>
    </row>
    <row r="891" spans="9:14" ht="12" customHeight="1">
      <c r="I891" s="6"/>
      <c r="K891" s="6"/>
      <c r="N891" s="102"/>
    </row>
    <row r="892" spans="9:14" ht="12" customHeight="1">
      <c r="I892" s="6"/>
      <c r="K892" s="6"/>
      <c r="N892" s="102"/>
    </row>
    <row r="893" spans="9:14" ht="12" customHeight="1">
      <c r="I893" s="6"/>
      <c r="K893" s="6"/>
      <c r="N893" s="102"/>
    </row>
    <row r="894" spans="9:14" ht="12" customHeight="1">
      <c r="I894" s="6"/>
      <c r="K894" s="6"/>
      <c r="N894" s="102"/>
    </row>
    <row r="895" spans="9:14" ht="12" customHeight="1">
      <c r="I895" s="6"/>
      <c r="K895" s="6"/>
      <c r="N895" s="102"/>
    </row>
    <row r="896" spans="9:14" ht="12" customHeight="1">
      <c r="I896" s="6"/>
      <c r="K896" s="6"/>
      <c r="N896" s="102"/>
    </row>
    <row r="897" spans="9:14" ht="12" customHeight="1">
      <c r="I897" s="6"/>
      <c r="K897" s="6"/>
      <c r="N897" s="102"/>
    </row>
    <row r="898" spans="9:14" ht="12" customHeight="1">
      <c r="I898" s="6"/>
      <c r="K898" s="6"/>
      <c r="N898" s="102"/>
    </row>
    <row r="899" spans="9:14" ht="12" customHeight="1">
      <c r="I899" s="6"/>
      <c r="K899" s="6"/>
      <c r="N899" s="102"/>
    </row>
    <row r="900" spans="9:14" ht="12" customHeight="1">
      <c r="I900" s="6"/>
      <c r="K900" s="6"/>
      <c r="N900" s="102"/>
    </row>
    <row r="901" spans="9:14" ht="12" customHeight="1">
      <c r="I901" s="6"/>
      <c r="K901" s="6"/>
      <c r="N901" s="102"/>
    </row>
    <row r="902" spans="9:14" ht="12" customHeight="1">
      <c r="I902" s="6"/>
      <c r="K902" s="6"/>
      <c r="N902" s="102"/>
    </row>
    <row r="903" spans="9:14" ht="12" customHeight="1">
      <c r="I903" s="6"/>
      <c r="K903" s="6"/>
      <c r="N903" s="102"/>
    </row>
    <row r="904" spans="9:14" ht="12" customHeight="1">
      <c r="I904" s="6"/>
      <c r="K904" s="6"/>
      <c r="N904" s="102"/>
    </row>
    <row r="905" spans="9:14" ht="12" customHeight="1">
      <c r="I905" s="6"/>
      <c r="K905" s="6"/>
      <c r="N905" s="102"/>
    </row>
    <row r="906" spans="9:14" ht="12" customHeight="1">
      <c r="I906" s="6"/>
      <c r="K906" s="6"/>
      <c r="N906" s="102"/>
    </row>
    <row r="907" spans="9:14" ht="12" customHeight="1">
      <c r="I907" s="6"/>
      <c r="K907" s="6"/>
      <c r="N907" s="102"/>
    </row>
    <row r="908" spans="9:14" ht="12" customHeight="1">
      <c r="I908" s="6"/>
      <c r="K908" s="6"/>
      <c r="N908" s="102"/>
    </row>
    <row r="909" spans="9:14" ht="12" customHeight="1">
      <c r="I909" s="6"/>
      <c r="K909" s="6"/>
      <c r="N909" s="102"/>
    </row>
    <row r="910" spans="9:14" ht="12" customHeight="1">
      <c r="I910" s="6"/>
      <c r="K910" s="6"/>
      <c r="N910" s="102"/>
    </row>
    <row r="911" spans="9:14" ht="12" customHeight="1">
      <c r="I911" s="6"/>
      <c r="K911" s="6"/>
      <c r="N911" s="102"/>
    </row>
    <row r="912" spans="9:14" ht="12" customHeight="1">
      <c r="I912" s="6"/>
      <c r="K912" s="6"/>
      <c r="N912" s="102"/>
    </row>
    <row r="913" spans="9:14" ht="12" customHeight="1">
      <c r="I913" s="6"/>
      <c r="K913" s="6"/>
      <c r="N913" s="102"/>
    </row>
    <row r="914" spans="9:14" ht="12" customHeight="1">
      <c r="I914" s="6"/>
      <c r="K914" s="6"/>
      <c r="N914" s="102"/>
    </row>
    <row r="915" spans="9:14" ht="12" customHeight="1">
      <c r="I915" s="6"/>
      <c r="K915" s="6"/>
      <c r="N915" s="102"/>
    </row>
    <row r="916" spans="9:14" ht="12" customHeight="1">
      <c r="I916" s="6"/>
      <c r="K916" s="6"/>
      <c r="N916" s="102"/>
    </row>
    <row r="917" spans="9:14" ht="12" customHeight="1">
      <c r="I917" s="6"/>
      <c r="K917" s="6"/>
      <c r="N917" s="102"/>
    </row>
    <row r="918" spans="9:14" ht="12" customHeight="1">
      <c r="I918" s="6"/>
      <c r="K918" s="6"/>
      <c r="N918" s="102"/>
    </row>
    <row r="919" spans="9:14" ht="12" customHeight="1">
      <c r="I919" s="6"/>
      <c r="K919" s="6"/>
      <c r="N919" s="102"/>
    </row>
    <row r="920" spans="9:14" ht="12" customHeight="1">
      <c r="I920" s="6"/>
      <c r="K920" s="6"/>
      <c r="N920" s="102"/>
    </row>
    <row r="921" spans="9:14" ht="12" customHeight="1">
      <c r="I921" s="6"/>
      <c r="K921" s="6"/>
      <c r="N921" s="102"/>
    </row>
    <row r="922" spans="9:14" ht="12" customHeight="1">
      <c r="I922" s="6"/>
      <c r="K922" s="6"/>
      <c r="N922" s="102"/>
    </row>
    <row r="923" spans="9:14" ht="12" customHeight="1">
      <c r="I923" s="6"/>
      <c r="K923" s="6"/>
      <c r="N923" s="102"/>
    </row>
    <row r="924" spans="9:14" ht="12" customHeight="1">
      <c r="I924" s="6"/>
      <c r="K924" s="6"/>
      <c r="N924" s="102"/>
    </row>
    <row r="925" spans="9:14" ht="12" customHeight="1">
      <c r="I925" s="6"/>
      <c r="K925" s="6"/>
      <c r="N925" s="102"/>
    </row>
    <row r="926" spans="9:14" ht="12" customHeight="1">
      <c r="I926" s="6"/>
      <c r="K926" s="6"/>
      <c r="N926" s="102"/>
    </row>
    <row r="927" spans="9:14" ht="12" customHeight="1">
      <c r="I927" s="6"/>
      <c r="K927" s="6"/>
      <c r="N927" s="102"/>
    </row>
    <row r="928" spans="9:14" ht="12" customHeight="1">
      <c r="I928" s="6"/>
      <c r="K928" s="6"/>
      <c r="N928" s="102"/>
    </row>
    <row r="929" spans="9:14" ht="12" customHeight="1">
      <c r="I929" s="6"/>
      <c r="K929" s="6"/>
      <c r="N929" s="102"/>
    </row>
    <row r="930" spans="9:14" ht="12" customHeight="1">
      <c r="I930" s="6"/>
      <c r="K930" s="6"/>
      <c r="N930" s="102"/>
    </row>
    <row r="931" spans="9:14" ht="12" customHeight="1">
      <c r="I931" s="6"/>
      <c r="K931" s="6"/>
      <c r="N931" s="102"/>
    </row>
    <row r="932" spans="9:14" ht="12" customHeight="1">
      <c r="I932" s="6"/>
      <c r="K932" s="6"/>
      <c r="N932" s="102"/>
    </row>
    <row r="933" spans="9:14" ht="12" customHeight="1">
      <c r="I933" s="6"/>
      <c r="K933" s="6"/>
      <c r="N933" s="102"/>
    </row>
    <row r="934" spans="9:14" ht="12" customHeight="1">
      <c r="I934" s="6"/>
      <c r="K934" s="6"/>
      <c r="N934" s="102"/>
    </row>
    <row r="935" spans="9:14" ht="12" customHeight="1">
      <c r="I935" s="6"/>
      <c r="K935" s="6"/>
      <c r="N935" s="102"/>
    </row>
    <row r="936" spans="9:14" ht="12" customHeight="1">
      <c r="I936" s="6"/>
      <c r="K936" s="6"/>
      <c r="N936" s="102"/>
    </row>
    <row r="937" spans="9:14" ht="12" customHeight="1">
      <c r="I937" s="6"/>
      <c r="K937" s="6"/>
      <c r="N937" s="102"/>
    </row>
    <row r="938" spans="9:14" ht="12" customHeight="1">
      <c r="I938" s="6"/>
      <c r="K938" s="6"/>
      <c r="N938" s="102"/>
    </row>
    <row r="939" spans="9:14" ht="12" customHeight="1">
      <c r="I939" s="6"/>
      <c r="K939" s="6"/>
      <c r="N939" s="102"/>
    </row>
    <row r="940" spans="9:14" ht="12" customHeight="1">
      <c r="I940" s="6"/>
      <c r="K940" s="6"/>
      <c r="N940" s="102"/>
    </row>
    <row r="941" spans="9:14" ht="12" customHeight="1">
      <c r="I941" s="6"/>
      <c r="K941" s="6"/>
      <c r="N941" s="102"/>
    </row>
    <row r="942" spans="9:14" ht="12" customHeight="1">
      <c r="I942" s="6"/>
      <c r="K942" s="6"/>
      <c r="N942" s="102"/>
    </row>
    <row r="943" spans="9:14" ht="12" customHeight="1">
      <c r="I943" s="6"/>
      <c r="K943" s="6"/>
      <c r="N943" s="102"/>
    </row>
    <row r="944" spans="9:14" ht="12" customHeight="1">
      <c r="I944" s="6"/>
      <c r="K944" s="6"/>
      <c r="N944" s="102"/>
    </row>
    <row r="945" spans="9:14" ht="12" customHeight="1">
      <c r="I945" s="6"/>
      <c r="K945" s="6"/>
      <c r="N945" s="102"/>
    </row>
    <row r="946" spans="9:14" ht="12" customHeight="1">
      <c r="I946" s="6"/>
      <c r="K946" s="6"/>
      <c r="N946" s="102"/>
    </row>
    <row r="947" spans="9:14" ht="12" customHeight="1">
      <c r="I947" s="6"/>
      <c r="K947" s="6"/>
      <c r="N947" s="102"/>
    </row>
    <row r="948" spans="9:14" ht="12" customHeight="1">
      <c r="I948" s="6"/>
      <c r="K948" s="6"/>
      <c r="N948" s="102"/>
    </row>
    <row r="949" spans="9:14" ht="12" customHeight="1">
      <c r="I949" s="6"/>
      <c r="K949" s="6"/>
      <c r="N949" s="102"/>
    </row>
    <row r="950" spans="9:14" ht="12" customHeight="1">
      <c r="I950" s="6"/>
      <c r="K950" s="6"/>
      <c r="N950" s="102"/>
    </row>
    <row r="951" spans="9:14" ht="12" customHeight="1">
      <c r="I951" s="6"/>
      <c r="K951" s="6"/>
      <c r="N951" s="102"/>
    </row>
    <row r="952" spans="9:14" ht="12" customHeight="1">
      <c r="I952" s="6"/>
      <c r="K952" s="6"/>
      <c r="N952" s="102"/>
    </row>
    <row r="953" spans="9:14" ht="12" customHeight="1">
      <c r="I953" s="6"/>
      <c r="K953" s="6"/>
      <c r="N953" s="102"/>
    </row>
    <row r="954" spans="9:14" ht="12" customHeight="1">
      <c r="I954" s="6"/>
      <c r="K954" s="6"/>
      <c r="N954" s="102"/>
    </row>
    <row r="955" spans="9:14" ht="12" customHeight="1">
      <c r="I955" s="6"/>
      <c r="K955" s="6"/>
      <c r="N955" s="102"/>
    </row>
    <row r="956" spans="9:14" ht="12" customHeight="1">
      <c r="I956" s="6"/>
      <c r="K956" s="6"/>
      <c r="N956" s="102"/>
    </row>
    <row r="957" spans="9:14" ht="12" customHeight="1">
      <c r="I957" s="6"/>
      <c r="K957" s="6"/>
      <c r="N957" s="102"/>
    </row>
    <row r="958" spans="9:14" ht="12" customHeight="1">
      <c r="I958" s="6"/>
      <c r="K958" s="6"/>
      <c r="N958" s="102"/>
    </row>
    <row r="959" spans="9:14" ht="12" customHeight="1">
      <c r="I959" s="6"/>
      <c r="K959" s="6"/>
      <c r="N959" s="102"/>
    </row>
    <row r="960" spans="9:14" ht="12" customHeight="1">
      <c r="I960" s="6"/>
      <c r="K960" s="6"/>
      <c r="N960" s="102"/>
    </row>
    <row r="961" spans="9:14" ht="12" customHeight="1">
      <c r="I961" s="6"/>
      <c r="K961" s="6"/>
      <c r="N961" s="102"/>
    </row>
    <row r="962" spans="9:14" ht="12" customHeight="1">
      <c r="I962" s="6"/>
      <c r="K962" s="6"/>
      <c r="N962" s="102"/>
    </row>
    <row r="963" spans="9:14" ht="12" customHeight="1">
      <c r="I963" s="6"/>
      <c r="K963" s="6"/>
      <c r="N963" s="102"/>
    </row>
    <row r="964" spans="9:14" ht="12" customHeight="1">
      <c r="I964" s="6"/>
      <c r="K964" s="6"/>
      <c r="N964" s="102"/>
    </row>
    <row r="965" spans="9:14" ht="12" customHeight="1">
      <c r="I965" s="6"/>
      <c r="K965" s="6"/>
      <c r="N965" s="102"/>
    </row>
    <row r="966" spans="9:14" ht="12" customHeight="1">
      <c r="I966" s="6"/>
      <c r="K966" s="6"/>
      <c r="N966" s="102"/>
    </row>
    <row r="967" spans="9:14" ht="12" customHeight="1">
      <c r="I967" s="6"/>
      <c r="K967" s="6"/>
      <c r="N967" s="102"/>
    </row>
    <row r="968" spans="9:14" ht="12" customHeight="1">
      <c r="I968" s="6"/>
      <c r="K968" s="6"/>
      <c r="N968" s="102"/>
    </row>
    <row r="969" spans="9:14" ht="12" customHeight="1">
      <c r="I969" s="6"/>
      <c r="K969" s="6"/>
      <c r="N969" s="102"/>
    </row>
    <row r="970" spans="9:14" ht="12" customHeight="1">
      <c r="I970" s="6"/>
      <c r="K970" s="6"/>
      <c r="N970" s="102"/>
    </row>
    <row r="971" spans="9:14" ht="12" customHeight="1">
      <c r="I971" s="6"/>
      <c r="K971" s="6"/>
      <c r="N971" s="102"/>
    </row>
    <row r="972" spans="9:14" ht="12" customHeight="1">
      <c r="I972" s="6"/>
      <c r="K972" s="6"/>
      <c r="N972" s="102"/>
    </row>
    <row r="973" spans="9:14" ht="12" customHeight="1">
      <c r="I973" s="6"/>
      <c r="K973" s="6"/>
      <c r="N973" s="102"/>
    </row>
    <row r="974" spans="9:14" ht="12" customHeight="1">
      <c r="I974" s="6"/>
      <c r="K974" s="6"/>
      <c r="N974" s="102"/>
    </row>
    <row r="975" spans="9:14" ht="12" customHeight="1">
      <c r="I975" s="6"/>
      <c r="K975" s="6"/>
      <c r="N975" s="102"/>
    </row>
    <row r="976" spans="9:14" ht="12" customHeight="1">
      <c r="I976" s="6"/>
      <c r="K976" s="6"/>
      <c r="N976" s="102"/>
    </row>
    <row r="977" spans="9:14" ht="12" customHeight="1">
      <c r="I977" s="6"/>
      <c r="K977" s="6"/>
      <c r="N977" s="102"/>
    </row>
    <row r="978" spans="9:14" ht="12" customHeight="1">
      <c r="I978" s="6"/>
      <c r="K978" s="6"/>
      <c r="N978" s="102"/>
    </row>
    <row r="979" spans="9:14" ht="12" customHeight="1">
      <c r="I979" s="6"/>
      <c r="K979" s="6"/>
      <c r="N979" s="102"/>
    </row>
    <row r="980" spans="9:14" ht="12" customHeight="1">
      <c r="I980" s="6"/>
      <c r="K980" s="6"/>
      <c r="N980" s="102"/>
    </row>
    <row r="981" spans="9:14" ht="12" customHeight="1">
      <c r="I981" s="6"/>
      <c r="K981" s="6"/>
      <c r="N981" s="102"/>
    </row>
    <row r="982" spans="9:14" ht="12" customHeight="1">
      <c r="I982" s="6"/>
      <c r="K982" s="6"/>
      <c r="N982" s="102"/>
    </row>
    <row r="983" spans="9:14" ht="12" customHeight="1">
      <c r="I983" s="6"/>
      <c r="K983" s="6"/>
      <c r="N983" s="102"/>
    </row>
    <row r="984" spans="9:14" ht="12" customHeight="1">
      <c r="I984" s="6"/>
      <c r="K984" s="6"/>
      <c r="N984" s="102"/>
    </row>
    <row r="985" spans="9:14" ht="12" customHeight="1">
      <c r="I985" s="6"/>
      <c r="K985" s="6"/>
      <c r="N985" s="102"/>
    </row>
    <row r="986" spans="9:14" ht="12" customHeight="1">
      <c r="I986" s="6"/>
      <c r="K986" s="6"/>
      <c r="N986" s="102"/>
    </row>
    <row r="987" spans="9:14" ht="12" customHeight="1">
      <c r="I987" s="6"/>
      <c r="K987" s="6"/>
      <c r="N987" s="102"/>
    </row>
    <row r="988" spans="9:14" ht="12" customHeight="1">
      <c r="I988" s="6"/>
      <c r="K988" s="6"/>
      <c r="N988" s="102"/>
    </row>
    <row r="989" spans="9:14" ht="12" customHeight="1">
      <c r="I989" s="6"/>
      <c r="K989" s="6"/>
      <c r="N989" s="102"/>
    </row>
    <row r="990" spans="9:14" ht="12" customHeight="1">
      <c r="I990" s="6"/>
      <c r="K990" s="6"/>
      <c r="N990" s="102"/>
    </row>
    <row r="991" spans="9:14" ht="12" customHeight="1">
      <c r="I991" s="6"/>
      <c r="K991" s="6"/>
      <c r="N991" s="102"/>
    </row>
    <row r="992" spans="9:14" ht="12" customHeight="1">
      <c r="I992" s="6"/>
      <c r="K992" s="6"/>
      <c r="N992" s="102"/>
    </row>
    <row r="993" spans="9:14" ht="12" customHeight="1">
      <c r="I993" s="6"/>
      <c r="K993" s="6"/>
      <c r="N993" s="102"/>
    </row>
    <row r="994" spans="9:14" ht="12" customHeight="1">
      <c r="I994" s="6"/>
      <c r="K994" s="6"/>
      <c r="N994" s="102"/>
    </row>
    <row r="995" spans="9:14" ht="12" customHeight="1">
      <c r="I995" s="6"/>
      <c r="K995" s="6"/>
      <c r="N995" s="102"/>
    </row>
    <row r="996" spans="9:14" ht="12" customHeight="1">
      <c r="I996" s="6"/>
      <c r="K996" s="6"/>
      <c r="N996" s="102"/>
    </row>
    <row r="997" spans="9:14" ht="12" customHeight="1">
      <c r="I997" s="6"/>
      <c r="K997" s="6"/>
      <c r="N997" s="102"/>
    </row>
    <row r="998" spans="9:14" ht="12" customHeight="1">
      <c r="I998" s="6"/>
      <c r="K998" s="6"/>
      <c r="N998" s="102"/>
    </row>
    <row r="999" spans="9:14" ht="12" customHeight="1">
      <c r="I999" s="6"/>
      <c r="K999" s="6"/>
      <c r="N999" s="102"/>
    </row>
    <row r="1000" spans="9:14" ht="12" customHeight="1">
      <c r="I1000" s="6"/>
      <c r="K1000" s="6"/>
      <c r="N1000" s="102"/>
    </row>
    <row r="1001" spans="9:14" ht="12" customHeight="1">
      <c r="I1001" s="6"/>
      <c r="K1001" s="6"/>
      <c r="N1001" s="102"/>
    </row>
    <row r="1002" spans="9:14" ht="12" customHeight="1">
      <c r="I1002" s="6"/>
      <c r="K1002" s="6"/>
      <c r="N1002" s="102"/>
    </row>
    <row r="1003" spans="9:14" ht="12" customHeight="1">
      <c r="I1003" s="6"/>
      <c r="K1003" s="6"/>
      <c r="N1003" s="102"/>
    </row>
    <row r="1004" spans="9:14" ht="12" customHeight="1">
      <c r="I1004" s="6"/>
      <c r="K1004" s="6"/>
      <c r="N1004" s="102"/>
    </row>
    <row r="1005" spans="9:14" ht="12" customHeight="1">
      <c r="I1005" s="6"/>
      <c r="K1005" s="6"/>
      <c r="N1005" s="102"/>
    </row>
    <row r="1006" spans="9:14" ht="12" customHeight="1">
      <c r="I1006" s="6"/>
      <c r="K1006" s="6"/>
      <c r="N1006" s="102"/>
    </row>
    <row r="1007" spans="9:14" ht="12" customHeight="1">
      <c r="I1007" s="6"/>
      <c r="K1007" s="6"/>
      <c r="N1007" s="102"/>
    </row>
    <row r="1008" spans="9:14" ht="12" customHeight="1">
      <c r="I1008" s="6"/>
      <c r="K1008" s="6"/>
      <c r="N1008" s="102"/>
    </row>
    <row r="1009" spans="9:14" ht="12" customHeight="1">
      <c r="I1009" s="6"/>
      <c r="K1009" s="6"/>
      <c r="N1009" s="102"/>
    </row>
    <row r="1010" spans="9:14" ht="12" customHeight="1">
      <c r="I1010" s="6"/>
      <c r="K1010" s="6"/>
      <c r="N1010" s="102"/>
    </row>
    <row r="1011" spans="9:14" ht="12" customHeight="1">
      <c r="I1011" s="6"/>
      <c r="K1011" s="6"/>
      <c r="N1011" s="102"/>
    </row>
    <row r="1012" spans="9:14" ht="12" customHeight="1">
      <c r="I1012" s="6"/>
      <c r="K1012" s="6"/>
      <c r="N1012" s="102"/>
    </row>
    <row r="1013" spans="9:14" ht="12" customHeight="1">
      <c r="I1013" s="6"/>
      <c r="K1013" s="6"/>
      <c r="N1013" s="102"/>
    </row>
    <row r="1014" spans="9:14" ht="12" customHeight="1">
      <c r="I1014" s="6"/>
      <c r="K1014" s="6"/>
      <c r="N1014" s="102"/>
    </row>
    <row r="1015" spans="9:14" ht="12" customHeight="1">
      <c r="I1015" s="6"/>
      <c r="K1015" s="6"/>
      <c r="N1015" s="102"/>
    </row>
    <row r="1016" spans="9:14" ht="12" customHeight="1">
      <c r="I1016" s="6"/>
      <c r="K1016" s="6"/>
      <c r="N1016" s="102"/>
    </row>
    <row r="1017" spans="9:14" ht="12" customHeight="1">
      <c r="I1017" s="6"/>
      <c r="K1017" s="6"/>
      <c r="N1017" s="102"/>
    </row>
    <row r="1018" spans="9:14" ht="12" customHeight="1">
      <c r="I1018" s="6"/>
      <c r="K1018" s="6"/>
      <c r="N1018" s="102"/>
    </row>
    <row r="1019" spans="9:14" ht="12" customHeight="1">
      <c r="I1019" s="6"/>
      <c r="K1019" s="6"/>
      <c r="N1019" s="102"/>
    </row>
    <row r="1020" spans="9:14" ht="12" customHeight="1">
      <c r="I1020" s="6"/>
      <c r="K1020" s="6"/>
      <c r="N1020" s="102"/>
    </row>
    <row r="1021" spans="9:14" ht="12" customHeight="1">
      <c r="I1021" s="6"/>
      <c r="K1021" s="6"/>
      <c r="N1021" s="102"/>
    </row>
  </sheetData>
  <autoFilter ref="A3:AF3" xr:uid="{00000000-0001-0000-07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AF60">
      <sortCondition descending="1" ref="F3"/>
    </sortState>
  </autoFilter>
  <mergeCells count="9">
    <mergeCell ref="Q3:R3"/>
    <mergeCell ref="S3:T3"/>
    <mergeCell ref="U3:V3"/>
    <mergeCell ref="A1:H2"/>
    <mergeCell ref="A80:H81"/>
    <mergeCell ref="I3:J3"/>
    <mergeCell ref="K3:L3"/>
    <mergeCell ref="M3:N3"/>
    <mergeCell ref="O3:P3"/>
  </mergeCells>
  <phoneticPr fontId="41" type="noConversion"/>
  <pageMargins left="0.75" right="0.75" top="0.98402777777777772" bottom="0.9840277777777777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01"/>
  <sheetViews>
    <sheetView workbookViewId="0">
      <selection activeCell="I21" sqref="I21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6.453125" customWidth="1"/>
    <col min="4" max="4" width="9" customWidth="1"/>
    <col min="5" max="5" width="6" customWidth="1"/>
    <col min="6" max="6" width="7.453125" customWidth="1"/>
    <col min="7" max="7" width="7" customWidth="1"/>
    <col min="8" max="8" width="6.26953125" customWidth="1"/>
    <col min="9" max="9" width="11.7265625" customWidth="1"/>
    <col min="10" max="10" width="6.26953125" customWidth="1"/>
    <col min="11" max="11" width="11.7265625" customWidth="1"/>
    <col min="12" max="26" width="8.7265625" customWidth="1"/>
  </cols>
  <sheetData>
    <row r="1" spans="1:16" ht="15.75" customHeight="1">
      <c r="A1" s="255" t="s">
        <v>395</v>
      </c>
      <c r="B1" s="256"/>
      <c r="C1" s="256"/>
      <c r="D1" s="256"/>
      <c r="E1" s="256"/>
      <c r="F1" s="256"/>
      <c r="G1" s="256"/>
      <c r="H1" s="257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</row>
    <row r="2" spans="1:16" ht="15.75" customHeight="1">
      <c r="A2" s="243"/>
      <c r="B2" s="244"/>
      <c r="C2" s="244"/>
      <c r="D2" s="244"/>
      <c r="E2" s="244"/>
      <c r="F2" s="244"/>
      <c r="G2" s="244"/>
      <c r="H2" s="245"/>
      <c r="I2" s="35">
        <v>3</v>
      </c>
      <c r="J2" s="36">
        <v>1</v>
      </c>
      <c r="K2" s="35"/>
      <c r="L2" s="36"/>
      <c r="M2" s="35"/>
      <c r="N2" s="36"/>
      <c r="O2" s="35"/>
      <c r="P2" s="36"/>
    </row>
    <row r="3" spans="1:16" ht="30">
      <c r="A3" s="153" t="s">
        <v>55</v>
      </c>
      <c r="B3" s="153" t="s">
        <v>56</v>
      </c>
      <c r="C3" s="154" t="s">
        <v>336</v>
      </c>
      <c r="D3" s="38" t="s">
        <v>58</v>
      </c>
      <c r="E3" s="155" t="s">
        <v>59</v>
      </c>
      <c r="F3" s="155" t="s">
        <v>60</v>
      </c>
      <c r="G3" s="39" t="s">
        <v>452</v>
      </c>
      <c r="H3" s="39" t="s">
        <v>453</v>
      </c>
      <c r="I3" s="251"/>
      <c r="J3" s="239"/>
      <c r="K3" s="251"/>
      <c r="L3" s="239"/>
      <c r="M3" s="251"/>
      <c r="N3" s="239"/>
      <c r="O3" s="251"/>
      <c r="P3" s="239"/>
    </row>
    <row r="4" spans="1:16" ht="12" customHeight="1">
      <c r="A4" s="40">
        <v>1</v>
      </c>
      <c r="B4" s="156">
        <v>1</v>
      </c>
      <c r="C4" s="40" t="s">
        <v>164</v>
      </c>
      <c r="D4" s="88" t="s">
        <v>165</v>
      </c>
      <c r="E4" s="42" t="s">
        <v>70</v>
      </c>
      <c r="F4" s="43">
        <f t="shared" ref="F4:F9" si="0">G4+H4</f>
        <v>0</v>
      </c>
      <c r="G4" s="115">
        <f t="shared" ref="G4:G9" si="1">SUM(J4+L4+N4+P4)</f>
        <v>0</v>
      </c>
      <c r="H4" s="115">
        <v>0</v>
      </c>
      <c r="I4" s="48"/>
      <c r="J4" s="133"/>
      <c r="K4" s="47"/>
      <c r="L4" s="133"/>
      <c r="M4" s="48"/>
      <c r="N4" s="46"/>
      <c r="O4" s="48"/>
      <c r="P4" s="46"/>
    </row>
    <row r="5" spans="1:16" ht="12" customHeight="1">
      <c r="A5" s="40">
        <v>2</v>
      </c>
      <c r="B5" s="156">
        <v>6</v>
      </c>
      <c r="C5" s="40" t="s">
        <v>400</v>
      </c>
      <c r="D5" s="88" t="s">
        <v>402</v>
      </c>
      <c r="E5" s="90" t="s">
        <v>98</v>
      </c>
      <c r="F5" s="43">
        <f t="shared" si="0"/>
        <v>0</v>
      </c>
      <c r="G5" s="115">
        <f t="shared" si="1"/>
        <v>0</v>
      </c>
      <c r="H5" s="115">
        <v>0</v>
      </c>
      <c r="I5" s="49"/>
      <c r="J5" s="133"/>
      <c r="K5" s="49"/>
      <c r="L5" s="46"/>
      <c r="M5" s="49"/>
      <c r="N5" s="46"/>
      <c r="O5" s="49"/>
      <c r="P5" s="46"/>
    </row>
    <row r="6" spans="1:16" ht="12" customHeight="1">
      <c r="A6" s="40">
        <v>3</v>
      </c>
      <c r="B6" s="156">
        <v>3</v>
      </c>
      <c r="C6" s="40" t="s">
        <v>306</v>
      </c>
      <c r="D6" s="157" t="s">
        <v>307</v>
      </c>
      <c r="E6" s="42" t="s">
        <v>70</v>
      </c>
      <c r="F6" s="43">
        <f t="shared" si="0"/>
        <v>0</v>
      </c>
      <c r="G6" s="115">
        <f t="shared" si="1"/>
        <v>0</v>
      </c>
      <c r="H6" s="115">
        <v>0</v>
      </c>
      <c r="I6" s="49"/>
      <c r="J6" s="46"/>
      <c r="K6" s="45"/>
      <c r="L6" s="133"/>
      <c r="M6" s="49"/>
      <c r="N6" s="46"/>
      <c r="O6" s="49"/>
      <c r="P6" s="46"/>
    </row>
    <row r="7" spans="1:16" ht="12" customHeight="1">
      <c r="A7" s="40">
        <v>4</v>
      </c>
      <c r="B7" s="156">
        <v>2</v>
      </c>
      <c r="C7" s="40" t="s">
        <v>212</v>
      </c>
      <c r="D7" s="88" t="s">
        <v>213</v>
      </c>
      <c r="E7" s="90" t="s">
        <v>64</v>
      </c>
      <c r="F7" s="43">
        <f t="shared" si="0"/>
        <v>0</v>
      </c>
      <c r="G7" s="115">
        <f t="shared" si="1"/>
        <v>0</v>
      </c>
      <c r="H7" s="115">
        <v>0</v>
      </c>
      <c r="I7" s="45"/>
      <c r="J7" s="133"/>
      <c r="K7" s="49"/>
      <c r="L7" s="46"/>
      <c r="M7" s="49"/>
      <c r="N7" s="46"/>
      <c r="O7" s="49"/>
      <c r="P7" s="46"/>
    </row>
    <row r="8" spans="1:16" ht="12" customHeight="1">
      <c r="A8" s="40">
        <v>5</v>
      </c>
      <c r="B8" s="156">
        <v>4</v>
      </c>
      <c r="C8" s="40" t="s">
        <v>354</v>
      </c>
      <c r="D8" s="49" t="s">
        <v>355</v>
      </c>
      <c r="E8" s="53" t="s">
        <v>98</v>
      </c>
      <c r="F8" s="43">
        <f t="shared" si="0"/>
        <v>0</v>
      </c>
      <c r="G8" s="115">
        <f t="shared" si="1"/>
        <v>0</v>
      </c>
      <c r="H8" s="115">
        <v>0</v>
      </c>
      <c r="I8" s="45"/>
      <c r="J8" s="133"/>
      <c r="K8" s="49"/>
      <c r="L8" s="46"/>
      <c r="M8" s="49"/>
      <c r="N8" s="46"/>
      <c r="O8" s="49"/>
      <c r="P8" s="46"/>
    </row>
    <row r="9" spans="1:16" ht="12" customHeight="1">
      <c r="A9" s="40">
        <v>6</v>
      </c>
      <c r="B9" s="156">
        <v>5</v>
      </c>
      <c r="C9" s="40" t="s">
        <v>396</v>
      </c>
      <c r="D9" s="49" t="s">
        <v>392</v>
      </c>
      <c r="E9" s="42" t="s">
        <v>70</v>
      </c>
      <c r="F9" s="43">
        <f t="shared" si="0"/>
        <v>0</v>
      </c>
      <c r="G9" s="115">
        <f t="shared" si="1"/>
        <v>0</v>
      </c>
      <c r="H9" s="115">
        <v>0</v>
      </c>
      <c r="I9" s="49"/>
      <c r="J9" s="46"/>
      <c r="K9" s="49"/>
      <c r="L9" s="46"/>
      <c r="M9" s="49"/>
      <c r="N9" s="46"/>
      <c r="O9" s="49"/>
      <c r="P9" s="46"/>
    </row>
    <row r="10" spans="1:16" ht="12" customHeight="1">
      <c r="A10" s="32"/>
      <c r="I10" s="19">
        <f>COUNTA(I4:I9)</f>
        <v>0</v>
      </c>
      <c r="K10" s="19">
        <f>COUNTA(K4:K9)</f>
        <v>0</v>
      </c>
      <c r="M10" s="19">
        <f>COUNTA(M4:M9)</f>
        <v>0</v>
      </c>
      <c r="O10" s="19">
        <f>COUNTA(O4:O9)</f>
        <v>0</v>
      </c>
    </row>
    <row r="11" spans="1:16" ht="12" customHeight="1">
      <c r="A11" s="57" t="s">
        <v>314</v>
      </c>
      <c r="B11" s="58"/>
      <c r="C11" s="58"/>
      <c r="D11" s="59" t="e">
        <f>SUM(G10:T10)/D12</f>
        <v>#DIV/0!</v>
      </c>
      <c r="E11" s="172"/>
      <c r="F11" s="166"/>
    </row>
    <row r="12" spans="1:16" ht="12" customHeight="1">
      <c r="A12" s="57" t="s">
        <v>103</v>
      </c>
      <c r="B12" s="58"/>
      <c r="C12" s="58"/>
      <c r="D12" s="60">
        <f>COUNTIF(G10:AH10,"&gt;0")</f>
        <v>0</v>
      </c>
      <c r="E12" s="172"/>
      <c r="F12" s="167"/>
      <c r="G12" s="33"/>
      <c r="H12" s="33"/>
      <c r="I12" s="33"/>
      <c r="J12" s="33"/>
      <c r="K12" s="34"/>
      <c r="L12" s="5"/>
    </row>
    <row r="13" spans="1:16" ht="12" customHeight="1">
      <c r="A13" s="32"/>
      <c r="D13" s="6"/>
    </row>
    <row r="14" spans="1:16" ht="12" customHeight="1">
      <c r="A14" s="33" t="s">
        <v>104</v>
      </c>
      <c r="D14" s="6"/>
    </row>
    <row r="15" spans="1:16" ht="12" customHeight="1">
      <c r="D15" s="6"/>
    </row>
    <row r="16" spans="1:16" ht="12" customHeight="1">
      <c r="D16" s="6"/>
    </row>
    <row r="17" spans="3:7" ht="12" customHeight="1">
      <c r="D17" s="6"/>
    </row>
    <row r="18" spans="3:7" ht="12" customHeight="1">
      <c r="D18" s="6"/>
    </row>
    <row r="19" spans="3:7" ht="12" customHeight="1">
      <c r="D19" s="6"/>
    </row>
    <row r="20" spans="3:7" ht="12" customHeight="1">
      <c r="D20" s="6"/>
    </row>
    <row r="21" spans="3:7" ht="12" customHeight="1">
      <c r="D21" s="6"/>
      <c r="F21" s="101" t="s">
        <v>397</v>
      </c>
      <c r="G21" s="101"/>
    </row>
    <row r="22" spans="3:7" ht="12" customHeight="1">
      <c r="C22" s="40" t="s">
        <v>164</v>
      </c>
      <c r="D22" s="42" t="s">
        <v>70</v>
      </c>
      <c r="F22" s="115">
        <v>380</v>
      </c>
      <c r="G22" s="101">
        <f t="shared" ref="G22:G23" si="2">ROUNDUP(F22*0.5,)</f>
        <v>190</v>
      </c>
    </row>
    <row r="23" spans="3:7" ht="12" customHeight="1">
      <c r="C23" s="40" t="s">
        <v>306</v>
      </c>
      <c r="D23" s="90" t="s">
        <v>77</v>
      </c>
      <c r="F23" s="115">
        <v>264</v>
      </c>
      <c r="G23" s="101">
        <f t="shared" si="2"/>
        <v>132</v>
      </c>
    </row>
    <row r="24" spans="3:7" ht="12" customHeight="1">
      <c r="D24" s="6"/>
    </row>
    <row r="25" spans="3:7" ht="12" customHeight="1">
      <c r="D25" s="6"/>
    </row>
    <row r="26" spans="3:7" ht="12" customHeight="1">
      <c r="D26" s="6"/>
    </row>
    <row r="27" spans="3:7" ht="12" customHeight="1">
      <c r="D27" s="6"/>
      <c r="F27" s="61" t="s">
        <v>40</v>
      </c>
    </row>
    <row r="28" spans="3:7" ht="12" customHeight="1">
      <c r="D28" s="6"/>
      <c r="F28" s="64" t="s">
        <v>42</v>
      </c>
    </row>
    <row r="29" spans="3:7" ht="12" customHeight="1">
      <c r="D29" s="6"/>
      <c r="F29" s="67" t="s">
        <v>44</v>
      </c>
    </row>
    <row r="30" spans="3:7" ht="12" customHeight="1">
      <c r="D30" s="6"/>
      <c r="F30" s="70" t="s">
        <v>45</v>
      </c>
    </row>
    <row r="31" spans="3:7" ht="12" customHeight="1">
      <c r="D31" s="6"/>
      <c r="F31" s="73" t="s">
        <v>49</v>
      </c>
    </row>
    <row r="32" spans="3:7" ht="12" customHeight="1">
      <c r="D32" s="6"/>
    </row>
    <row r="33" spans="1:8" ht="12" customHeight="1">
      <c r="D33" s="6"/>
    </row>
    <row r="34" spans="1:8" ht="12" customHeight="1">
      <c r="D34" s="6"/>
    </row>
    <row r="35" spans="1:8" ht="12" customHeight="1">
      <c r="D35" s="6"/>
    </row>
    <row r="36" spans="1:8" ht="12" customHeight="1">
      <c r="A36" s="252" t="s">
        <v>395</v>
      </c>
      <c r="B36" s="241"/>
      <c r="C36" s="241"/>
      <c r="D36" s="241"/>
      <c r="E36" s="241"/>
      <c r="F36" s="241"/>
      <c r="G36" s="242"/>
    </row>
    <row r="37" spans="1:8" ht="12" customHeight="1">
      <c r="A37" s="243"/>
      <c r="B37" s="244"/>
      <c r="C37" s="244"/>
      <c r="D37" s="244"/>
      <c r="E37" s="244"/>
      <c r="F37" s="244"/>
      <c r="G37" s="245"/>
    </row>
    <row r="38" spans="1:8" ht="12" customHeight="1">
      <c r="A38" s="153" t="s">
        <v>55</v>
      </c>
      <c r="B38" s="153" t="s">
        <v>56</v>
      </c>
      <c r="C38" s="154" t="s">
        <v>336</v>
      </c>
      <c r="D38" s="38" t="s">
        <v>58</v>
      </c>
      <c r="E38" s="155" t="s">
        <v>59</v>
      </c>
      <c r="F38" s="155" t="s">
        <v>60</v>
      </c>
      <c r="G38" s="39" t="s">
        <v>61</v>
      </c>
      <c r="H38" s="39" t="s">
        <v>426</v>
      </c>
    </row>
    <row r="39" spans="1:8" ht="12" customHeight="1">
      <c r="A39" s="40">
        <v>1</v>
      </c>
      <c r="B39" s="156">
        <v>1</v>
      </c>
      <c r="C39" s="40" t="s">
        <v>164</v>
      </c>
      <c r="D39" s="82" t="s">
        <v>165</v>
      </c>
      <c r="E39" s="42" t="s">
        <v>70</v>
      </c>
      <c r="F39" s="43">
        <v>100</v>
      </c>
      <c r="G39" s="115">
        <v>100</v>
      </c>
      <c r="H39" s="115">
        <f t="shared" ref="H39:H43" si="3">G39/2</f>
        <v>50</v>
      </c>
    </row>
    <row r="40" spans="1:8" ht="12" customHeight="1">
      <c r="A40" s="40">
        <v>2</v>
      </c>
      <c r="B40" s="156">
        <v>6</v>
      </c>
      <c r="C40" s="40" t="s">
        <v>400</v>
      </c>
      <c r="D40" s="49" t="s">
        <v>402</v>
      </c>
      <c r="E40" s="89" t="s">
        <v>98</v>
      </c>
      <c r="F40" s="43">
        <v>40</v>
      </c>
      <c r="G40" s="115">
        <v>40</v>
      </c>
      <c r="H40" s="115">
        <f t="shared" si="3"/>
        <v>20</v>
      </c>
    </row>
    <row r="41" spans="1:8" ht="12" customHeight="1">
      <c r="A41" s="40">
        <v>3</v>
      </c>
      <c r="B41" s="156">
        <v>3</v>
      </c>
      <c r="C41" s="40" t="s">
        <v>306</v>
      </c>
      <c r="D41" s="82" t="s">
        <v>307</v>
      </c>
      <c r="E41" s="90" t="s">
        <v>70</v>
      </c>
      <c r="F41" s="43">
        <v>0</v>
      </c>
      <c r="G41" s="115">
        <v>0</v>
      </c>
      <c r="H41" s="115">
        <f t="shared" si="3"/>
        <v>0</v>
      </c>
    </row>
    <row r="42" spans="1:8" ht="12" customHeight="1">
      <c r="A42" s="40">
        <v>4</v>
      </c>
      <c r="B42" s="156">
        <v>2</v>
      </c>
      <c r="C42" s="40" t="s">
        <v>212</v>
      </c>
      <c r="D42" s="49" t="s">
        <v>213</v>
      </c>
      <c r="E42" s="42" t="s">
        <v>64</v>
      </c>
      <c r="F42" s="43">
        <v>0</v>
      </c>
      <c r="G42" s="115">
        <v>0</v>
      </c>
      <c r="H42" s="115">
        <f t="shared" si="3"/>
        <v>0</v>
      </c>
    </row>
    <row r="43" spans="1:8" ht="12" customHeight="1">
      <c r="A43" s="19">
        <v>5</v>
      </c>
      <c r="B43" s="19">
        <v>4</v>
      </c>
      <c r="C43" s="19" t="s">
        <v>354</v>
      </c>
      <c r="D43" s="6" t="s">
        <v>355</v>
      </c>
      <c r="E43" s="19" t="s">
        <v>98</v>
      </c>
      <c r="F43" s="19">
        <v>0</v>
      </c>
      <c r="G43" s="19">
        <v>0</v>
      </c>
      <c r="H43" s="115">
        <f t="shared" si="3"/>
        <v>0</v>
      </c>
    </row>
    <row r="44" spans="1:8" ht="12" customHeight="1">
      <c r="A44">
        <v>6</v>
      </c>
      <c r="B44">
        <v>5</v>
      </c>
      <c r="C44" t="s">
        <v>396</v>
      </c>
      <c r="D44" s="6" t="s">
        <v>392</v>
      </c>
      <c r="E44" t="s">
        <v>70</v>
      </c>
      <c r="F44">
        <v>0</v>
      </c>
      <c r="G44">
        <v>0</v>
      </c>
    </row>
    <row r="45" spans="1:8" ht="12" customHeight="1">
      <c r="D45" s="6"/>
    </row>
    <row r="46" spans="1:8" ht="12" customHeight="1">
      <c r="D46" s="6"/>
    </row>
    <row r="47" spans="1:8" ht="12" customHeight="1">
      <c r="D47" s="6"/>
    </row>
    <row r="48" spans="1:8" ht="12" customHeight="1">
      <c r="D48" s="6"/>
    </row>
    <row r="49" spans="4:4" ht="12" customHeight="1">
      <c r="D49" s="6"/>
    </row>
    <row r="50" spans="4:4" ht="12" customHeight="1">
      <c r="D50" s="6"/>
    </row>
    <row r="51" spans="4:4" ht="12" customHeight="1">
      <c r="D51" s="6"/>
    </row>
    <row r="52" spans="4:4" ht="12" customHeight="1">
      <c r="D52" s="6"/>
    </row>
    <row r="53" spans="4:4" ht="12" customHeight="1">
      <c r="D53" s="6"/>
    </row>
    <row r="54" spans="4:4" ht="12" customHeight="1">
      <c r="D54" s="6"/>
    </row>
    <row r="55" spans="4:4" ht="12" customHeight="1">
      <c r="D55" s="6"/>
    </row>
    <row r="56" spans="4:4" ht="12" customHeight="1">
      <c r="D56" s="6"/>
    </row>
    <row r="57" spans="4:4" ht="12" customHeight="1">
      <c r="D57" s="6"/>
    </row>
    <row r="58" spans="4:4" ht="12" customHeight="1">
      <c r="D58" s="6"/>
    </row>
    <row r="59" spans="4:4" ht="12" customHeight="1">
      <c r="D59" s="6"/>
    </row>
    <row r="60" spans="4:4" ht="12" customHeight="1">
      <c r="D60" s="6"/>
    </row>
    <row r="61" spans="4:4" ht="12" customHeight="1">
      <c r="D61" s="6"/>
    </row>
    <row r="62" spans="4:4" ht="12" customHeight="1">
      <c r="D62" s="6"/>
    </row>
    <row r="63" spans="4:4" ht="12" customHeight="1">
      <c r="D63" s="6"/>
    </row>
    <row r="64" spans="4:4" ht="12" customHeight="1">
      <c r="D64" s="6"/>
    </row>
    <row r="65" spans="4:4" ht="12" customHeight="1">
      <c r="D65" s="6"/>
    </row>
    <row r="66" spans="4:4" ht="12" customHeight="1">
      <c r="D66" s="6"/>
    </row>
    <row r="67" spans="4:4" ht="12" customHeight="1">
      <c r="D67" s="6"/>
    </row>
    <row r="68" spans="4:4" ht="12" customHeight="1">
      <c r="D68" s="6"/>
    </row>
    <row r="69" spans="4:4" ht="12" customHeight="1">
      <c r="D69" s="6"/>
    </row>
    <row r="70" spans="4:4" ht="12" customHeight="1">
      <c r="D70" s="6"/>
    </row>
    <row r="71" spans="4:4" ht="12" customHeight="1">
      <c r="D71" s="6"/>
    </row>
    <row r="72" spans="4:4" ht="12" customHeight="1">
      <c r="D72" s="6"/>
    </row>
    <row r="73" spans="4:4" ht="12" customHeight="1">
      <c r="D73" s="6"/>
    </row>
    <row r="74" spans="4:4" ht="12" customHeight="1">
      <c r="D74" s="6"/>
    </row>
    <row r="75" spans="4:4" ht="12" customHeight="1">
      <c r="D75" s="6"/>
    </row>
    <row r="76" spans="4:4" ht="12" customHeight="1">
      <c r="D76" s="6"/>
    </row>
    <row r="77" spans="4:4" ht="12" customHeight="1">
      <c r="D77" s="6"/>
    </row>
    <row r="78" spans="4:4" ht="12" customHeight="1">
      <c r="D78" s="6"/>
    </row>
    <row r="79" spans="4:4" ht="12" customHeight="1">
      <c r="D79" s="6"/>
    </row>
    <row r="80" spans="4:4" ht="12" customHeight="1">
      <c r="D80" s="6"/>
    </row>
    <row r="81" spans="4:4" ht="12" customHeight="1">
      <c r="D81" s="6"/>
    </row>
    <row r="82" spans="4:4" ht="12" customHeight="1">
      <c r="D82" s="6"/>
    </row>
    <row r="83" spans="4:4" ht="12" customHeight="1">
      <c r="D83" s="6"/>
    </row>
    <row r="84" spans="4:4" ht="12" customHeight="1">
      <c r="D84" s="6"/>
    </row>
    <row r="85" spans="4:4" ht="12" customHeight="1">
      <c r="D85" s="6"/>
    </row>
    <row r="86" spans="4:4" ht="12" customHeight="1">
      <c r="D86" s="6"/>
    </row>
    <row r="87" spans="4:4" ht="12" customHeight="1">
      <c r="D87" s="6"/>
    </row>
    <row r="88" spans="4:4" ht="12" customHeight="1">
      <c r="D88" s="6"/>
    </row>
    <row r="89" spans="4:4" ht="12" customHeight="1">
      <c r="D89" s="6"/>
    </row>
    <row r="90" spans="4:4" ht="12" customHeight="1">
      <c r="D90" s="6"/>
    </row>
    <row r="91" spans="4:4" ht="12" customHeight="1">
      <c r="D91" s="6"/>
    </row>
    <row r="92" spans="4:4" ht="12" customHeight="1">
      <c r="D92" s="6"/>
    </row>
    <row r="93" spans="4:4" ht="12" customHeight="1">
      <c r="D93" s="6"/>
    </row>
    <row r="94" spans="4:4" ht="12" customHeight="1">
      <c r="D94" s="6"/>
    </row>
    <row r="95" spans="4:4" ht="12" customHeight="1">
      <c r="D95" s="6"/>
    </row>
    <row r="96" spans="4:4" ht="12" customHeight="1">
      <c r="D96" s="6"/>
    </row>
    <row r="97" spans="4:4" ht="12" customHeight="1">
      <c r="D97" s="6"/>
    </row>
    <row r="98" spans="4:4" ht="12" customHeight="1">
      <c r="D98" s="6"/>
    </row>
    <row r="99" spans="4:4" ht="12" customHeight="1">
      <c r="D99" s="6"/>
    </row>
    <row r="100" spans="4:4" ht="12" customHeight="1">
      <c r="D100" s="6"/>
    </row>
    <row r="101" spans="4:4" ht="12" customHeight="1">
      <c r="D101" s="6"/>
    </row>
    <row r="102" spans="4:4" ht="12" customHeight="1">
      <c r="D102" s="6"/>
    </row>
    <row r="103" spans="4:4" ht="12" customHeight="1">
      <c r="D103" s="6"/>
    </row>
    <row r="104" spans="4:4" ht="12" customHeight="1">
      <c r="D104" s="6"/>
    </row>
    <row r="105" spans="4:4" ht="12" customHeight="1">
      <c r="D105" s="6"/>
    </row>
    <row r="106" spans="4:4" ht="12" customHeight="1">
      <c r="D106" s="6"/>
    </row>
    <row r="107" spans="4:4" ht="12" customHeight="1">
      <c r="D107" s="6"/>
    </row>
    <row r="108" spans="4:4" ht="12" customHeight="1">
      <c r="D108" s="6"/>
    </row>
    <row r="109" spans="4:4" ht="12" customHeight="1">
      <c r="D109" s="6"/>
    </row>
    <row r="110" spans="4:4" ht="12" customHeight="1">
      <c r="D110" s="6"/>
    </row>
    <row r="111" spans="4:4" ht="12" customHeight="1">
      <c r="D111" s="6"/>
    </row>
    <row r="112" spans="4:4" ht="12" customHeight="1">
      <c r="D112" s="6"/>
    </row>
    <row r="113" spans="4:4" ht="12" customHeight="1">
      <c r="D113" s="6"/>
    </row>
    <row r="114" spans="4:4" ht="12" customHeight="1">
      <c r="D114" s="6"/>
    </row>
    <row r="115" spans="4:4" ht="12" customHeight="1">
      <c r="D115" s="6"/>
    </row>
    <row r="116" spans="4:4" ht="12" customHeight="1">
      <c r="D116" s="6"/>
    </row>
    <row r="117" spans="4:4" ht="12" customHeight="1">
      <c r="D117" s="6"/>
    </row>
    <row r="118" spans="4:4" ht="12" customHeight="1">
      <c r="D118" s="6"/>
    </row>
    <row r="119" spans="4:4" ht="12" customHeight="1">
      <c r="D119" s="6"/>
    </row>
    <row r="120" spans="4:4" ht="12" customHeight="1">
      <c r="D120" s="6"/>
    </row>
    <row r="121" spans="4:4" ht="12" customHeight="1">
      <c r="D121" s="6"/>
    </row>
    <row r="122" spans="4:4" ht="12" customHeight="1">
      <c r="D122" s="6"/>
    </row>
    <row r="123" spans="4:4" ht="12" customHeight="1">
      <c r="D123" s="6"/>
    </row>
    <row r="124" spans="4:4" ht="12" customHeight="1">
      <c r="D124" s="6"/>
    </row>
    <row r="125" spans="4:4" ht="12" customHeight="1">
      <c r="D125" s="6"/>
    </row>
    <row r="126" spans="4:4" ht="12" customHeight="1">
      <c r="D126" s="6"/>
    </row>
    <row r="127" spans="4:4" ht="12" customHeight="1">
      <c r="D127" s="6"/>
    </row>
    <row r="128" spans="4:4" ht="12" customHeight="1">
      <c r="D128" s="6"/>
    </row>
    <row r="129" spans="4:4" ht="12" customHeight="1">
      <c r="D129" s="6"/>
    </row>
    <row r="130" spans="4:4" ht="12" customHeight="1">
      <c r="D130" s="6"/>
    </row>
    <row r="131" spans="4:4" ht="12" customHeight="1">
      <c r="D131" s="6"/>
    </row>
    <row r="132" spans="4:4" ht="12" customHeight="1">
      <c r="D132" s="6"/>
    </row>
    <row r="133" spans="4:4" ht="12" customHeight="1">
      <c r="D133" s="6"/>
    </row>
    <row r="134" spans="4:4" ht="12" customHeight="1">
      <c r="D134" s="6"/>
    </row>
    <row r="135" spans="4:4" ht="12" customHeight="1">
      <c r="D135" s="6"/>
    </row>
    <row r="136" spans="4:4" ht="12" customHeight="1">
      <c r="D136" s="6"/>
    </row>
    <row r="137" spans="4:4" ht="12" customHeight="1">
      <c r="D137" s="6"/>
    </row>
    <row r="138" spans="4:4" ht="12" customHeight="1">
      <c r="D138" s="6"/>
    </row>
    <row r="139" spans="4:4" ht="12" customHeight="1">
      <c r="D139" s="6"/>
    </row>
    <row r="140" spans="4:4" ht="12" customHeight="1">
      <c r="D140" s="6"/>
    </row>
    <row r="141" spans="4:4" ht="12" customHeight="1">
      <c r="D141" s="6"/>
    </row>
    <row r="142" spans="4:4" ht="12" customHeight="1">
      <c r="D142" s="6"/>
    </row>
    <row r="143" spans="4:4" ht="12" customHeight="1">
      <c r="D143" s="6"/>
    </row>
    <row r="144" spans="4:4" ht="12" customHeight="1">
      <c r="D144" s="6"/>
    </row>
    <row r="145" spans="4:4" ht="12" customHeight="1">
      <c r="D145" s="6"/>
    </row>
    <row r="146" spans="4:4" ht="12" customHeight="1">
      <c r="D146" s="6"/>
    </row>
    <row r="147" spans="4:4" ht="12" customHeight="1">
      <c r="D147" s="6"/>
    </row>
    <row r="148" spans="4:4" ht="12" customHeight="1">
      <c r="D148" s="6"/>
    </row>
    <row r="149" spans="4:4" ht="12" customHeight="1">
      <c r="D149" s="6"/>
    </row>
    <row r="150" spans="4:4" ht="12" customHeight="1">
      <c r="D150" s="6"/>
    </row>
    <row r="151" spans="4:4" ht="12" customHeight="1">
      <c r="D151" s="6"/>
    </row>
    <row r="152" spans="4:4" ht="12" customHeight="1">
      <c r="D152" s="6"/>
    </row>
    <row r="153" spans="4:4" ht="12" customHeight="1">
      <c r="D153" s="6"/>
    </row>
    <row r="154" spans="4:4" ht="12" customHeight="1">
      <c r="D154" s="6"/>
    </row>
    <row r="155" spans="4:4" ht="12" customHeight="1">
      <c r="D155" s="6"/>
    </row>
    <row r="156" spans="4:4" ht="12" customHeight="1">
      <c r="D156" s="6"/>
    </row>
    <row r="157" spans="4:4" ht="12" customHeight="1">
      <c r="D157" s="6"/>
    </row>
    <row r="158" spans="4:4" ht="12" customHeight="1">
      <c r="D158" s="6"/>
    </row>
    <row r="159" spans="4:4" ht="12" customHeight="1">
      <c r="D159" s="6"/>
    </row>
    <row r="160" spans="4:4" ht="12" customHeight="1">
      <c r="D160" s="6"/>
    </row>
    <row r="161" spans="4:4" ht="12" customHeight="1">
      <c r="D161" s="6"/>
    </row>
    <row r="162" spans="4:4" ht="12" customHeight="1">
      <c r="D162" s="6"/>
    </row>
    <row r="163" spans="4:4" ht="12" customHeight="1">
      <c r="D163" s="6"/>
    </row>
    <row r="164" spans="4:4" ht="12" customHeight="1">
      <c r="D164" s="6"/>
    </row>
    <row r="165" spans="4:4" ht="12" customHeight="1">
      <c r="D165" s="6"/>
    </row>
    <row r="166" spans="4:4" ht="12" customHeight="1">
      <c r="D166" s="6"/>
    </row>
    <row r="167" spans="4:4" ht="12" customHeight="1">
      <c r="D167" s="6"/>
    </row>
    <row r="168" spans="4:4" ht="12" customHeight="1">
      <c r="D168" s="6"/>
    </row>
    <row r="169" spans="4:4" ht="12" customHeight="1">
      <c r="D169" s="6"/>
    </row>
    <row r="170" spans="4:4" ht="12" customHeight="1">
      <c r="D170" s="6"/>
    </row>
    <row r="171" spans="4:4" ht="12" customHeight="1">
      <c r="D171" s="6"/>
    </row>
    <row r="172" spans="4:4" ht="12" customHeight="1">
      <c r="D172" s="6"/>
    </row>
    <row r="173" spans="4:4" ht="12" customHeight="1">
      <c r="D173" s="6"/>
    </row>
    <row r="174" spans="4:4" ht="12" customHeight="1">
      <c r="D174" s="6"/>
    </row>
    <row r="175" spans="4:4" ht="12" customHeight="1">
      <c r="D175" s="6"/>
    </row>
    <row r="176" spans="4:4" ht="12" customHeight="1">
      <c r="D176" s="6"/>
    </row>
    <row r="177" spans="4:4" ht="12" customHeight="1">
      <c r="D177" s="6"/>
    </row>
    <row r="178" spans="4:4" ht="12" customHeight="1">
      <c r="D178" s="6"/>
    </row>
    <row r="179" spans="4:4" ht="12" customHeight="1">
      <c r="D179" s="6"/>
    </row>
    <row r="180" spans="4:4" ht="12" customHeight="1">
      <c r="D180" s="6"/>
    </row>
    <row r="181" spans="4:4" ht="12" customHeight="1">
      <c r="D181" s="6"/>
    </row>
    <row r="182" spans="4:4" ht="12" customHeight="1">
      <c r="D182" s="6"/>
    </row>
    <row r="183" spans="4:4" ht="12" customHeight="1">
      <c r="D183" s="6"/>
    </row>
    <row r="184" spans="4:4" ht="12" customHeight="1">
      <c r="D184" s="6"/>
    </row>
    <row r="185" spans="4:4" ht="12" customHeight="1">
      <c r="D185" s="6"/>
    </row>
    <row r="186" spans="4:4" ht="12" customHeight="1">
      <c r="D186" s="6"/>
    </row>
    <row r="187" spans="4:4" ht="12" customHeight="1">
      <c r="D187" s="6"/>
    </row>
    <row r="188" spans="4:4" ht="12" customHeight="1">
      <c r="D188" s="6"/>
    </row>
    <row r="189" spans="4:4" ht="12" customHeight="1">
      <c r="D189" s="6"/>
    </row>
    <row r="190" spans="4:4" ht="12" customHeight="1">
      <c r="D190" s="6"/>
    </row>
    <row r="191" spans="4:4" ht="12" customHeight="1">
      <c r="D191" s="6"/>
    </row>
    <row r="192" spans="4:4" ht="12" customHeight="1">
      <c r="D192" s="6"/>
    </row>
    <row r="193" spans="4:4" ht="12" customHeight="1">
      <c r="D193" s="6"/>
    </row>
    <row r="194" spans="4:4" ht="12" customHeight="1">
      <c r="D194" s="6"/>
    </row>
    <row r="195" spans="4:4" ht="12" customHeight="1">
      <c r="D195" s="6"/>
    </row>
    <row r="196" spans="4:4" ht="12" customHeight="1">
      <c r="D196" s="6"/>
    </row>
    <row r="197" spans="4:4" ht="12" customHeight="1">
      <c r="D197" s="6"/>
    </row>
    <row r="198" spans="4:4" ht="12" customHeight="1">
      <c r="D198" s="6"/>
    </row>
    <row r="199" spans="4:4" ht="12" customHeight="1">
      <c r="D199" s="6"/>
    </row>
    <row r="200" spans="4:4" ht="12" customHeight="1">
      <c r="D200" s="6"/>
    </row>
    <row r="201" spans="4:4" ht="12" customHeight="1">
      <c r="D201" s="6"/>
    </row>
    <row r="202" spans="4:4" ht="12" customHeight="1">
      <c r="D202" s="6"/>
    </row>
    <row r="203" spans="4:4" ht="12" customHeight="1">
      <c r="D203" s="6"/>
    </row>
    <row r="204" spans="4:4" ht="12" customHeight="1">
      <c r="D204" s="6"/>
    </row>
    <row r="205" spans="4:4" ht="12" customHeight="1">
      <c r="D205" s="6"/>
    </row>
    <row r="206" spans="4:4" ht="12" customHeight="1">
      <c r="D206" s="6"/>
    </row>
    <row r="207" spans="4:4" ht="12" customHeight="1">
      <c r="D207" s="6"/>
    </row>
    <row r="208" spans="4:4" ht="12" customHeight="1">
      <c r="D208" s="6"/>
    </row>
    <row r="209" spans="4:4" ht="12" customHeight="1">
      <c r="D209" s="6"/>
    </row>
    <row r="210" spans="4:4" ht="12" customHeight="1">
      <c r="D210" s="6"/>
    </row>
    <row r="211" spans="4:4" ht="12" customHeight="1">
      <c r="D211" s="6"/>
    </row>
    <row r="212" spans="4:4" ht="12" customHeight="1">
      <c r="D212" s="6"/>
    </row>
    <row r="213" spans="4:4" ht="12" customHeight="1">
      <c r="D213" s="6"/>
    </row>
    <row r="214" spans="4:4" ht="12" customHeight="1">
      <c r="D214" s="6"/>
    </row>
    <row r="215" spans="4:4" ht="12" customHeight="1">
      <c r="D215" s="6"/>
    </row>
    <row r="216" spans="4:4" ht="12" customHeight="1">
      <c r="D216" s="6"/>
    </row>
    <row r="217" spans="4:4" ht="12" customHeight="1">
      <c r="D217" s="6"/>
    </row>
    <row r="218" spans="4:4" ht="12" customHeight="1">
      <c r="D218" s="6"/>
    </row>
    <row r="219" spans="4:4" ht="12" customHeight="1">
      <c r="D219" s="6"/>
    </row>
    <row r="220" spans="4:4" ht="12" customHeight="1">
      <c r="D220" s="6"/>
    </row>
    <row r="221" spans="4:4" ht="12" customHeight="1">
      <c r="D221" s="6"/>
    </row>
    <row r="222" spans="4:4" ht="12" customHeight="1">
      <c r="D222" s="6"/>
    </row>
    <row r="223" spans="4:4" ht="12" customHeight="1">
      <c r="D223" s="6"/>
    </row>
    <row r="224" spans="4:4" ht="12" customHeight="1">
      <c r="D224" s="6"/>
    </row>
    <row r="225" spans="4:4" ht="12" customHeight="1">
      <c r="D225" s="6"/>
    </row>
    <row r="226" spans="4:4" ht="12" customHeight="1">
      <c r="D226" s="6"/>
    </row>
    <row r="227" spans="4:4" ht="12" customHeight="1">
      <c r="D227" s="6"/>
    </row>
    <row r="228" spans="4:4" ht="12" customHeight="1">
      <c r="D228" s="6"/>
    </row>
    <row r="229" spans="4:4" ht="12" customHeight="1">
      <c r="D229" s="6"/>
    </row>
    <row r="230" spans="4:4" ht="12" customHeight="1">
      <c r="D230" s="6"/>
    </row>
    <row r="231" spans="4:4" ht="12" customHeight="1">
      <c r="D231" s="6"/>
    </row>
    <row r="232" spans="4:4" ht="12" customHeight="1">
      <c r="D232" s="6"/>
    </row>
    <row r="233" spans="4:4" ht="12" customHeight="1">
      <c r="D233" s="6"/>
    </row>
    <row r="234" spans="4:4" ht="12" customHeight="1">
      <c r="D234" s="6"/>
    </row>
    <row r="235" spans="4:4" ht="12" customHeight="1">
      <c r="D235" s="6"/>
    </row>
    <row r="236" spans="4:4" ht="12" customHeight="1">
      <c r="D236" s="6"/>
    </row>
    <row r="237" spans="4:4" ht="12" customHeight="1">
      <c r="D237" s="6"/>
    </row>
    <row r="238" spans="4:4" ht="12" customHeight="1">
      <c r="D238" s="6"/>
    </row>
    <row r="239" spans="4:4" ht="12" customHeight="1">
      <c r="D239" s="6"/>
    </row>
    <row r="240" spans="4:4" ht="12" customHeight="1">
      <c r="D240" s="6"/>
    </row>
    <row r="241" spans="4:4" ht="12" customHeight="1">
      <c r="D241" s="6"/>
    </row>
    <row r="242" spans="4:4" ht="12" customHeight="1">
      <c r="D242" s="6"/>
    </row>
    <row r="243" spans="4:4" ht="12" customHeight="1">
      <c r="D243" s="6"/>
    </row>
    <row r="244" spans="4:4" ht="12" customHeight="1">
      <c r="D244" s="6"/>
    </row>
    <row r="245" spans="4:4" ht="12" customHeight="1">
      <c r="D245" s="6"/>
    </row>
    <row r="246" spans="4:4" ht="12" customHeight="1">
      <c r="D246" s="6"/>
    </row>
    <row r="247" spans="4:4" ht="12" customHeight="1">
      <c r="D247" s="6"/>
    </row>
    <row r="248" spans="4:4" ht="12" customHeight="1">
      <c r="D248" s="6"/>
    </row>
    <row r="249" spans="4:4" ht="12" customHeight="1">
      <c r="D249" s="6"/>
    </row>
    <row r="250" spans="4:4" ht="12" customHeight="1">
      <c r="D250" s="6"/>
    </row>
    <row r="251" spans="4:4" ht="12" customHeight="1">
      <c r="D251" s="6"/>
    </row>
    <row r="252" spans="4:4" ht="12" customHeight="1">
      <c r="D252" s="6"/>
    </row>
    <row r="253" spans="4:4" ht="12" customHeight="1">
      <c r="D253" s="6"/>
    </row>
    <row r="254" spans="4:4" ht="12" customHeight="1">
      <c r="D254" s="6"/>
    </row>
    <row r="255" spans="4:4" ht="12" customHeight="1">
      <c r="D255" s="6"/>
    </row>
    <row r="256" spans="4:4" ht="12" customHeight="1">
      <c r="D256" s="6"/>
    </row>
    <row r="257" spans="4:4" ht="12" customHeight="1">
      <c r="D257" s="6"/>
    </row>
    <row r="258" spans="4:4" ht="12" customHeight="1">
      <c r="D258" s="6"/>
    </row>
    <row r="259" spans="4:4" ht="12" customHeight="1">
      <c r="D259" s="6"/>
    </row>
    <row r="260" spans="4:4" ht="12" customHeight="1">
      <c r="D260" s="6"/>
    </row>
    <row r="261" spans="4:4" ht="12" customHeight="1">
      <c r="D261" s="6"/>
    </row>
    <row r="262" spans="4:4" ht="12" customHeight="1">
      <c r="D262" s="6"/>
    </row>
    <row r="263" spans="4:4" ht="12" customHeight="1">
      <c r="D263" s="6"/>
    </row>
    <row r="264" spans="4:4" ht="12" customHeight="1">
      <c r="D264" s="6"/>
    </row>
    <row r="265" spans="4:4" ht="12" customHeight="1">
      <c r="D265" s="6"/>
    </row>
    <row r="266" spans="4:4" ht="12" customHeight="1">
      <c r="D266" s="6"/>
    </row>
    <row r="267" spans="4:4" ht="12" customHeight="1">
      <c r="D267" s="6"/>
    </row>
    <row r="268" spans="4:4" ht="12" customHeight="1">
      <c r="D268" s="6"/>
    </row>
    <row r="269" spans="4:4" ht="12" customHeight="1">
      <c r="D269" s="6"/>
    </row>
    <row r="270" spans="4:4" ht="12" customHeight="1">
      <c r="D270" s="6"/>
    </row>
    <row r="271" spans="4:4" ht="12" customHeight="1">
      <c r="D271" s="6"/>
    </row>
    <row r="272" spans="4:4" ht="12" customHeight="1">
      <c r="D272" s="6"/>
    </row>
    <row r="273" spans="4:4" ht="12" customHeight="1">
      <c r="D273" s="6"/>
    </row>
    <row r="274" spans="4:4" ht="12" customHeight="1">
      <c r="D274" s="6"/>
    </row>
    <row r="275" spans="4:4" ht="12" customHeight="1">
      <c r="D275" s="6"/>
    </row>
    <row r="276" spans="4:4" ht="12" customHeight="1">
      <c r="D276" s="6"/>
    </row>
    <row r="277" spans="4:4" ht="12" customHeight="1">
      <c r="D277" s="6"/>
    </row>
    <row r="278" spans="4:4" ht="12" customHeight="1">
      <c r="D278" s="6"/>
    </row>
    <row r="279" spans="4:4" ht="12" customHeight="1">
      <c r="D279" s="6"/>
    </row>
    <row r="280" spans="4:4" ht="12" customHeight="1">
      <c r="D280" s="6"/>
    </row>
    <row r="281" spans="4:4" ht="12" customHeight="1">
      <c r="D281" s="6"/>
    </row>
    <row r="282" spans="4:4" ht="12" customHeight="1">
      <c r="D282" s="6"/>
    </row>
    <row r="283" spans="4:4" ht="12" customHeight="1">
      <c r="D283" s="6"/>
    </row>
    <row r="284" spans="4:4" ht="12" customHeight="1">
      <c r="D284" s="6"/>
    </row>
    <row r="285" spans="4:4" ht="12" customHeight="1">
      <c r="D285" s="6"/>
    </row>
    <row r="286" spans="4:4" ht="12" customHeight="1">
      <c r="D286" s="6"/>
    </row>
    <row r="287" spans="4:4" ht="12" customHeight="1">
      <c r="D287" s="6"/>
    </row>
    <row r="288" spans="4:4" ht="12" customHeight="1">
      <c r="D288" s="6"/>
    </row>
    <row r="289" spans="4:4" ht="12" customHeight="1">
      <c r="D289" s="6"/>
    </row>
    <row r="290" spans="4:4" ht="12" customHeight="1">
      <c r="D290" s="6"/>
    </row>
    <row r="291" spans="4:4" ht="12" customHeight="1">
      <c r="D291" s="6"/>
    </row>
    <row r="292" spans="4:4" ht="12" customHeight="1">
      <c r="D292" s="6"/>
    </row>
    <row r="293" spans="4:4" ht="12" customHeight="1">
      <c r="D293" s="6"/>
    </row>
    <row r="294" spans="4:4" ht="12" customHeight="1">
      <c r="D294" s="6"/>
    </row>
    <row r="295" spans="4:4" ht="12" customHeight="1">
      <c r="D295" s="6"/>
    </row>
    <row r="296" spans="4:4" ht="12" customHeight="1">
      <c r="D296" s="6"/>
    </row>
    <row r="297" spans="4:4" ht="12" customHeight="1">
      <c r="D297" s="6"/>
    </row>
    <row r="298" spans="4:4" ht="12" customHeight="1">
      <c r="D298" s="6"/>
    </row>
    <row r="299" spans="4:4" ht="12" customHeight="1">
      <c r="D299" s="6"/>
    </row>
    <row r="300" spans="4:4" ht="12" customHeight="1">
      <c r="D300" s="6"/>
    </row>
    <row r="301" spans="4:4" ht="12" customHeight="1">
      <c r="D301" s="6"/>
    </row>
    <row r="302" spans="4:4" ht="12" customHeight="1">
      <c r="D302" s="6"/>
    </row>
    <row r="303" spans="4:4" ht="12" customHeight="1">
      <c r="D303" s="6"/>
    </row>
    <row r="304" spans="4:4" ht="12" customHeight="1">
      <c r="D304" s="6"/>
    </row>
    <row r="305" spans="4:4" ht="12" customHeight="1">
      <c r="D305" s="6"/>
    </row>
    <row r="306" spans="4:4" ht="12" customHeight="1">
      <c r="D306" s="6"/>
    </row>
    <row r="307" spans="4:4" ht="12" customHeight="1">
      <c r="D307" s="6"/>
    </row>
    <row r="308" spans="4:4" ht="12" customHeight="1">
      <c r="D308" s="6"/>
    </row>
    <row r="309" spans="4:4" ht="12" customHeight="1">
      <c r="D309" s="6"/>
    </row>
    <row r="310" spans="4:4" ht="12" customHeight="1">
      <c r="D310" s="6"/>
    </row>
    <row r="311" spans="4:4" ht="12" customHeight="1">
      <c r="D311" s="6"/>
    </row>
    <row r="312" spans="4:4" ht="12" customHeight="1">
      <c r="D312" s="6"/>
    </row>
    <row r="313" spans="4:4" ht="12" customHeight="1">
      <c r="D313" s="6"/>
    </row>
    <row r="314" spans="4:4" ht="12" customHeight="1">
      <c r="D314" s="6"/>
    </row>
    <row r="315" spans="4:4" ht="12" customHeight="1">
      <c r="D315" s="6"/>
    </row>
    <row r="316" spans="4:4" ht="12" customHeight="1">
      <c r="D316" s="6"/>
    </row>
    <row r="317" spans="4:4" ht="12" customHeight="1">
      <c r="D317" s="6"/>
    </row>
    <row r="318" spans="4:4" ht="12" customHeight="1">
      <c r="D318" s="6"/>
    </row>
    <row r="319" spans="4:4" ht="12" customHeight="1">
      <c r="D319" s="6"/>
    </row>
    <row r="320" spans="4:4" ht="12" customHeight="1">
      <c r="D320" s="6"/>
    </row>
    <row r="321" spans="4:4" ht="12" customHeight="1">
      <c r="D321" s="6"/>
    </row>
    <row r="322" spans="4:4" ht="12" customHeight="1">
      <c r="D322" s="6"/>
    </row>
    <row r="323" spans="4:4" ht="12" customHeight="1">
      <c r="D323" s="6"/>
    </row>
    <row r="324" spans="4:4" ht="12" customHeight="1">
      <c r="D324" s="6"/>
    </row>
    <row r="325" spans="4:4" ht="12" customHeight="1">
      <c r="D325" s="6"/>
    </row>
    <row r="326" spans="4:4" ht="12" customHeight="1">
      <c r="D326" s="6"/>
    </row>
    <row r="327" spans="4:4" ht="12" customHeight="1">
      <c r="D327" s="6"/>
    </row>
    <row r="328" spans="4:4" ht="12" customHeight="1">
      <c r="D328" s="6"/>
    </row>
    <row r="329" spans="4:4" ht="12" customHeight="1">
      <c r="D329" s="6"/>
    </row>
    <row r="330" spans="4:4" ht="12" customHeight="1">
      <c r="D330" s="6"/>
    </row>
    <row r="331" spans="4:4" ht="12" customHeight="1">
      <c r="D331" s="6"/>
    </row>
    <row r="332" spans="4:4" ht="12" customHeight="1">
      <c r="D332" s="6"/>
    </row>
    <row r="333" spans="4:4" ht="12" customHeight="1">
      <c r="D333" s="6"/>
    </row>
    <row r="334" spans="4:4" ht="12" customHeight="1">
      <c r="D334" s="6"/>
    </row>
    <row r="335" spans="4:4" ht="12" customHeight="1">
      <c r="D335" s="6"/>
    </row>
    <row r="336" spans="4:4" ht="12" customHeight="1">
      <c r="D336" s="6"/>
    </row>
    <row r="337" spans="4:4" ht="12" customHeight="1">
      <c r="D337" s="6"/>
    </row>
    <row r="338" spans="4:4" ht="12" customHeight="1">
      <c r="D338" s="6"/>
    </row>
    <row r="339" spans="4:4" ht="12" customHeight="1">
      <c r="D339" s="6"/>
    </row>
    <row r="340" spans="4:4" ht="12" customHeight="1">
      <c r="D340" s="6"/>
    </row>
    <row r="341" spans="4:4" ht="12" customHeight="1">
      <c r="D341" s="6"/>
    </row>
    <row r="342" spans="4:4" ht="12" customHeight="1">
      <c r="D342" s="6"/>
    </row>
    <row r="343" spans="4:4" ht="12" customHeight="1">
      <c r="D343" s="6"/>
    </row>
    <row r="344" spans="4:4" ht="12" customHeight="1">
      <c r="D344" s="6"/>
    </row>
    <row r="345" spans="4:4" ht="12" customHeight="1">
      <c r="D345" s="6"/>
    </row>
    <row r="346" spans="4:4" ht="12" customHeight="1">
      <c r="D346" s="6"/>
    </row>
    <row r="347" spans="4:4" ht="12" customHeight="1">
      <c r="D347" s="6"/>
    </row>
    <row r="348" spans="4:4" ht="12" customHeight="1">
      <c r="D348" s="6"/>
    </row>
    <row r="349" spans="4:4" ht="12" customHeight="1">
      <c r="D349" s="6"/>
    </row>
    <row r="350" spans="4:4" ht="12" customHeight="1">
      <c r="D350" s="6"/>
    </row>
    <row r="351" spans="4:4" ht="12" customHeight="1">
      <c r="D351" s="6"/>
    </row>
    <row r="352" spans="4:4" ht="12" customHeight="1">
      <c r="D352" s="6"/>
    </row>
    <row r="353" spans="4:4" ht="12" customHeight="1">
      <c r="D353" s="6"/>
    </row>
    <row r="354" spans="4:4" ht="12" customHeight="1">
      <c r="D354" s="6"/>
    </row>
    <row r="355" spans="4:4" ht="12" customHeight="1">
      <c r="D355" s="6"/>
    </row>
    <row r="356" spans="4:4" ht="12" customHeight="1">
      <c r="D356" s="6"/>
    </row>
    <row r="357" spans="4:4" ht="12" customHeight="1">
      <c r="D357" s="6"/>
    </row>
    <row r="358" spans="4:4" ht="12" customHeight="1">
      <c r="D358" s="6"/>
    </row>
    <row r="359" spans="4:4" ht="12" customHeight="1">
      <c r="D359" s="6"/>
    </row>
    <row r="360" spans="4:4" ht="12" customHeight="1">
      <c r="D360" s="6"/>
    </row>
    <row r="361" spans="4:4" ht="12" customHeight="1">
      <c r="D361" s="6"/>
    </row>
    <row r="362" spans="4:4" ht="12" customHeight="1">
      <c r="D362" s="6"/>
    </row>
    <row r="363" spans="4:4" ht="12" customHeight="1">
      <c r="D363" s="6"/>
    </row>
    <row r="364" spans="4:4" ht="12" customHeight="1">
      <c r="D364" s="6"/>
    </row>
    <row r="365" spans="4:4" ht="12" customHeight="1">
      <c r="D365" s="6"/>
    </row>
    <row r="366" spans="4:4" ht="12" customHeight="1">
      <c r="D366" s="6"/>
    </row>
    <row r="367" spans="4:4" ht="12" customHeight="1">
      <c r="D367" s="6"/>
    </row>
    <row r="368" spans="4:4" ht="12" customHeight="1">
      <c r="D368" s="6"/>
    </row>
    <row r="369" spans="4:4" ht="12" customHeight="1">
      <c r="D369" s="6"/>
    </row>
    <row r="370" spans="4:4" ht="12" customHeight="1">
      <c r="D370" s="6"/>
    </row>
    <row r="371" spans="4:4" ht="12" customHeight="1">
      <c r="D371" s="6"/>
    </row>
    <row r="372" spans="4:4" ht="12" customHeight="1">
      <c r="D372" s="6"/>
    </row>
    <row r="373" spans="4:4" ht="12" customHeight="1">
      <c r="D373" s="6"/>
    </row>
    <row r="374" spans="4:4" ht="12" customHeight="1">
      <c r="D374" s="6"/>
    </row>
    <row r="375" spans="4:4" ht="12" customHeight="1">
      <c r="D375" s="6"/>
    </row>
    <row r="376" spans="4:4" ht="12" customHeight="1">
      <c r="D376" s="6"/>
    </row>
    <row r="377" spans="4:4" ht="12" customHeight="1">
      <c r="D377" s="6"/>
    </row>
    <row r="378" spans="4:4" ht="12" customHeight="1">
      <c r="D378" s="6"/>
    </row>
    <row r="379" spans="4:4" ht="12" customHeight="1">
      <c r="D379" s="6"/>
    </row>
    <row r="380" spans="4:4" ht="12" customHeight="1">
      <c r="D380" s="6"/>
    </row>
    <row r="381" spans="4:4" ht="12" customHeight="1">
      <c r="D381" s="6"/>
    </row>
    <row r="382" spans="4:4" ht="12" customHeight="1">
      <c r="D382" s="6"/>
    </row>
    <row r="383" spans="4:4" ht="12" customHeight="1">
      <c r="D383" s="6"/>
    </row>
    <row r="384" spans="4:4" ht="12" customHeight="1">
      <c r="D384" s="6"/>
    </row>
    <row r="385" spans="4:4" ht="12" customHeight="1">
      <c r="D385" s="6"/>
    </row>
    <row r="386" spans="4:4" ht="12" customHeight="1">
      <c r="D386" s="6"/>
    </row>
    <row r="387" spans="4:4" ht="12" customHeight="1">
      <c r="D387" s="6"/>
    </row>
    <row r="388" spans="4:4" ht="12" customHeight="1">
      <c r="D388" s="6"/>
    </row>
    <row r="389" spans="4:4" ht="12" customHeight="1">
      <c r="D389" s="6"/>
    </row>
    <row r="390" spans="4:4" ht="12" customHeight="1">
      <c r="D390" s="6"/>
    </row>
    <row r="391" spans="4:4" ht="12" customHeight="1">
      <c r="D391" s="6"/>
    </row>
    <row r="392" spans="4:4" ht="12" customHeight="1">
      <c r="D392" s="6"/>
    </row>
    <row r="393" spans="4:4" ht="12" customHeight="1">
      <c r="D393" s="6"/>
    </row>
    <row r="394" spans="4:4" ht="12" customHeight="1">
      <c r="D394" s="6"/>
    </row>
    <row r="395" spans="4:4" ht="12" customHeight="1">
      <c r="D395" s="6"/>
    </row>
    <row r="396" spans="4:4" ht="12" customHeight="1">
      <c r="D396" s="6"/>
    </row>
    <row r="397" spans="4:4" ht="12" customHeight="1">
      <c r="D397" s="6"/>
    </row>
    <row r="398" spans="4:4" ht="12" customHeight="1">
      <c r="D398" s="6"/>
    </row>
    <row r="399" spans="4:4" ht="12" customHeight="1">
      <c r="D399" s="6"/>
    </row>
    <row r="400" spans="4:4" ht="12" customHeight="1">
      <c r="D400" s="6"/>
    </row>
    <row r="401" spans="4:4" ht="12" customHeight="1">
      <c r="D401" s="6"/>
    </row>
    <row r="402" spans="4:4" ht="12" customHeight="1">
      <c r="D402" s="6"/>
    </row>
    <row r="403" spans="4:4" ht="12" customHeight="1">
      <c r="D403" s="6"/>
    </row>
    <row r="404" spans="4:4" ht="12" customHeight="1">
      <c r="D404" s="6"/>
    </row>
    <row r="405" spans="4:4" ht="12" customHeight="1">
      <c r="D405" s="6"/>
    </row>
    <row r="406" spans="4:4" ht="12" customHeight="1">
      <c r="D406" s="6"/>
    </row>
    <row r="407" spans="4:4" ht="12" customHeight="1">
      <c r="D407" s="6"/>
    </row>
    <row r="408" spans="4:4" ht="12" customHeight="1">
      <c r="D408" s="6"/>
    </row>
    <row r="409" spans="4:4" ht="12" customHeight="1">
      <c r="D409" s="6"/>
    </row>
    <row r="410" spans="4:4" ht="12" customHeight="1">
      <c r="D410" s="6"/>
    </row>
    <row r="411" spans="4:4" ht="12" customHeight="1">
      <c r="D411" s="6"/>
    </row>
    <row r="412" spans="4:4" ht="12" customHeight="1">
      <c r="D412" s="6"/>
    </row>
    <row r="413" spans="4:4" ht="12" customHeight="1">
      <c r="D413" s="6"/>
    </row>
    <row r="414" spans="4:4" ht="12" customHeight="1">
      <c r="D414" s="6"/>
    </row>
    <row r="415" spans="4:4" ht="12" customHeight="1">
      <c r="D415" s="6"/>
    </row>
    <row r="416" spans="4:4" ht="12" customHeight="1">
      <c r="D416" s="6"/>
    </row>
    <row r="417" spans="4:4" ht="12" customHeight="1">
      <c r="D417" s="6"/>
    </row>
    <row r="418" spans="4:4" ht="12" customHeight="1">
      <c r="D418" s="6"/>
    </row>
    <row r="419" spans="4:4" ht="12" customHeight="1">
      <c r="D419" s="6"/>
    </row>
    <row r="420" spans="4:4" ht="12" customHeight="1">
      <c r="D420" s="6"/>
    </row>
    <row r="421" spans="4:4" ht="12" customHeight="1">
      <c r="D421" s="6"/>
    </row>
    <row r="422" spans="4:4" ht="12" customHeight="1">
      <c r="D422" s="6"/>
    </row>
    <row r="423" spans="4:4" ht="12" customHeight="1">
      <c r="D423" s="6"/>
    </row>
    <row r="424" spans="4:4" ht="12" customHeight="1">
      <c r="D424" s="6"/>
    </row>
    <row r="425" spans="4:4" ht="12" customHeight="1">
      <c r="D425" s="6"/>
    </row>
    <row r="426" spans="4:4" ht="12" customHeight="1">
      <c r="D426" s="6"/>
    </row>
    <row r="427" spans="4:4" ht="12" customHeight="1">
      <c r="D427" s="6"/>
    </row>
    <row r="428" spans="4:4" ht="12" customHeight="1">
      <c r="D428" s="6"/>
    </row>
    <row r="429" spans="4:4" ht="12" customHeight="1">
      <c r="D429" s="6"/>
    </row>
    <row r="430" spans="4:4" ht="12" customHeight="1">
      <c r="D430" s="6"/>
    </row>
    <row r="431" spans="4:4" ht="12" customHeight="1">
      <c r="D431" s="6"/>
    </row>
    <row r="432" spans="4:4" ht="12" customHeight="1">
      <c r="D432" s="6"/>
    </row>
    <row r="433" spans="4:4" ht="12" customHeight="1">
      <c r="D433" s="6"/>
    </row>
    <row r="434" spans="4:4" ht="12" customHeight="1">
      <c r="D434" s="6"/>
    </row>
    <row r="435" spans="4:4" ht="12" customHeight="1">
      <c r="D435" s="6"/>
    </row>
    <row r="436" spans="4:4" ht="12" customHeight="1">
      <c r="D436" s="6"/>
    </row>
    <row r="437" spans="4:4" ht="12" customHeight="1">
      <c r="D437" s="6"/>
    </row>
    <row r="438" spans="4:4" ht="12" customHeight="1">
      <c r="D438" s="6"/>
    </row>
    <row r="439" spans="4:4" ht="12" customHeight="1">
      <c r="D439" s="6"/>
    </row>
    <row r="440" spans="4:4" ht="12" customHeight="1">
      <c r="D440" s="6"/>
    </row>
    <row r="441" spans="4:4" ht="12" customHeight="1">
      <c r="D441" s="6"/>
    </row>
    <row r="442" spans="4:4" ht="12" customHeight="1">
      <c r="D442" s="6"/>
    </row>
    <row r="443" spans="4:4" ht="12" customHeight="1">
      <c r="D443" s="6"/>
    </row>
    <row r="444" spans="4:4" ht="12" customHeight="1">
      <c r="D444" s="6"/>
    </row>
    <row r="445" spans="4:4" ht="12" customHeight="1">
      <c r="D445" s="6"/>
    </row>
    <row r="446" spans="4:4" ht="12" customHeight="1">
      <c r="D446" s="6"/>
    </row>
    <row r="447" spans="4:4" ht="12" customHeight="1">
      <c r="D447" s="6"/>
    </row>
    <row r="448" spans="4:4" ht="12" customHeight="1">
      <c r="D448" s="6"/>
    </row>
    <row r="449" spans="4:4" ht="12" customHeight="1">
      <c r="D449" s="6"/>
    </row>
    <row r="450" spans="4:4" ht="12" customHeight="1">
      <c r="D450" s="6"/>
    </row>
    <row r="451" spans="4:4" ht="12" customHeight="1">
      <c r="D451" s="6"/>
    </row>
    <row r="452" spans="4:4" ht="12" customHeight="1">
      <c r="D452" s="6"/>
    </row>
    <row r="453" spans="4:4" ht="12" customHeight="1">
      <c r="D453" s="6"/>
    </row>
    <row r="454" spans="4:4" ht="12" customHeight="1">
      <c r="D454" s="6"/>
    </row>
    <row r="455" spans="4:4" ht="12" customHeight="1">
      <c r="D455" s="6"/>
    </row>
    <row r="456" spans="4:4" ht="12" customHeight="1">
      <c r="D456" s="6"/>
    </row>
    <row r="457" spans="4:4" ht="12" customHeight="1">
      <c r="D457" s="6"/>
    </row>
    <row r="458" spans="4:4" ht="12" customHeight="1">
      <c r="D458" s="6"/>
    </row>
    <row r="459" spans="4:4" ht="12" customHeight="1">
      <c r="D459" s="6"/>
    </row>
    <row r="460" spans="4:4" ht="12" customHeight="1">
      <c r="D460" s="6"/>
    </row>
    <row r="461" spans="4:4" ht="12" customHeight="1">
      <c r="D461" s="6"/>
    </row>
    <row r="462" spans="4:4" ht="12" customHeight="1">
      <c r="D462" s="6"/>
    </row>
    <row r="463" spans="4:4" ht="12" customHeight="1">
      <c r="D463" s="6"/>
    </row>
    <row r="464" spans="4:4" ht="12" customHeight="1">
      <c r="D464" s="6"/>
    </row>
    <row r="465" spans="4:4" ht="12" customHeight="1">
      <c r="D465" s="6"/>
    </row>
    <row r="466" spans="4:4" ht="12" customHeight="1">
      <c r="D466" s="6"/>
    </row>
    <row r="467" spans="4:4" ht="12" customHeight="1">
      <c r="D467" s="6"/>
    </row>
    <row r="468" spans="4:4" ht="12" customHeight="1">
      <c r="D468" s="6"/>
    </row>
    <row r="469" spans="4:4" ht="12" customHeight="1">
      <c r="D469" s="6"/>
    </row>
    <row r="470" spans="4:4" ht="12" customHeight="1">
      <c r="D470" s="6"/>
    </row>
    <row r="471" spans="4:4" ht="12" customHeight="1">
      <c r="D471" s="6"/>
    </row>
    <row r="472" spans="4:4" ht="12" customHeight="1">
      <c r="D472" s="6"/>
    </row>
    <row r="473" spans="4:4" ht="12" customHeight="1">
      <c r="D473" s="6"/>
    </row>
    <row r="474" spans="4:4" ht="12" customHeight="1">
      <c r="D474" s="6"/>
    </row>
    <row r="475" spans="4:4" ht="12" customHeight="1">
      <c r="D475" s="6"/>
    </row>
    <row r="476" spans="4:4" ht="12" customHeight="1">
      <c r="D476" s="6"/>
    </row>
    <row r="477" spans="4:4" ht="12" customHeight="1">
      <c r="D477" s="6"/>
    </row>
    <row r="478" spans="4:4" ht="12" customHeight="1">
      <c r="D478" s="6"/>
    </row>
    <row r="479" spans="4:4" ht="12" customHeight="1">
      <c r="D479" s="6"/>
    </row>
    <row r="480" spans="4:4" ht="12" customHeight="1">
      <c r="D480" s="6"/>
    </row>
    <row r="481" spans="4:4" ht="12" customHeight="1">
      <c r="D481" s="6"/>
    </row>
    <row r="482" spans="4:4" ht="12" customHeight="1">
      <c r="D482" s="6"/>
    </row>
    <row r="483" spans="4:4" ht="12" customHeight="1">
      <c r="D483" s="6"/>
    </row>
    <row r="484" spans="4:4" ht="12" customHeight="1">
      <c r="D484" s="6"/>
    </row>
    <row r="485" spans="4:4" ht="12" customHeight="1">
      <c r="D485" s="6"/>
    </row>
    <row r="486" spans="4:4" ht="12" customHeight="1">
      <c r="D486" s="6"/>
    </row>
    <row r="487" spans="4:4" ht="12" customHeight="1">
      <c r="D487" s="6"/>
    </row>
    <row r="488" spans="4:4" ht="12" customHeight="1">
      <c r="D488" s="6"/>
    </row>
    <row r="489" spans="4:4" ht="12" customHeight="1">
      <c r="D489" s="6"/>
    </row>
    <row r="490" spans="4:4" ht="12" customHeight="1">
      <c r="D490" s="6"/>
    </row>
    <row r="491" spans="4:4" ht="12" customHeight="1">
      <c r="D491" s="6"/>
    </row>
    <row r="492" spans="4:4" ht="12" customHeight="1">
      <c r="D492" s="6"/>
    </row>
    <row r="493" spans="4:4" ht="12" customHeight="1">
      <c r="D493" s="6"/>
    </row>
    <row r="494" spans="4:4" ht="12" customHeight="1">
      <c r="D494" s="6"/>
    </row>
    <row r="495" spans="4:4" ht="12" customHeight="1">
      <c r="D495" s="6"/>
    </row>
    <row r="496" spans="4:4" ht="12" customHeight="1">
      <c r="D496" s="6"/>
    </row>
    <row r="497" spans="4:4" ht="12" customHeight="1">
      <c r="D497" s="6"/>
    </row>
    <row r="498" spans="4:4" ht="12" customHeight="1">
      <c r="D498" s="6"/>
    </row>
    <row r="499" spans="4:4" ht="12" customHeight="1">
      <c r="D499" s="6"/>
    </row>
    <row r="500" spans="4:4" ht="12" customHeight="1">
      <c r="D500" s="6"/>
    </row>
    <row r="501" spans="4:4" ht="12" customHeight="1">
      <c r="D501" s="6"/>
    </row>
    <row r="502" spans="4:4" ht="12" customHeight="1">
      <c r="D502" s="6"/>
    </row>
    <row r="503" spans="4:4" ht="12" customHeight="1">
      <c r="D503" s="6"/>
    </row>
    <row r="504" spans="4:4" ht="12" customHeight="1">
      <c r="D504" s="6"/>
    </row>
    <row r="505" spans="4:4" ht="12" customHeight="1">
      <c r="D505" s="6"/>
    </row>
    <row r="506" spans="4:4" ht="12" customHeight="1">
      <c r="D506" s="6"/>
    </row>
    <row r="507" spans="4:4" ht="12" customHeight="1">
      <c r="D507" s="6"/>
    </row>
    <row r="508" spans="4:4" ht="12" customHeight="1">
      <c r="D508" s="6"/>
    </row>
    <row r="509" spans="4:4" ht="12" customHeight="1">
      <c r="D509" s="6"/>
    </row>
    <row r="510" spans="4:4" ht="12" customHeight="1">
      <c r="D510" s="6"/>
    </row>
    <row r="511" spans="4:4" ht="12" customHeight="1">
      <c r="D511" s="6"/>
    </row>
    <row r="512" spans="4:4" ht="12" customHeight="1">
      <c r="D512" s="6"/>
    </row>
    <row r="513" spans="4:4" ht="12" customHeight="1">
      <c r="D513" s="6"/>
    </row>
    <row r="514" spans="4:4" ht="12" customHeight="1">
      <c r="D514" s="6"/>
    </row>
    <row r="515" spans="4:4" ht="12" customHeight="1">
      <c r="D515" s="6"/>
    </row>
    <row r="516" spans="4:4" ht="12" customHeight="1">
      <c r="D516" s="6"/>
    </row>
    <row r="517" spans="4:4" ht="12" customHeight="1">
      <c r="D517" s="6"/>
    </row>
    <row r="518" spans="4:4" ht="12" customHeight="1">
      <c r="D518" s="6"/>
    </row>
    <row r="519" spans="4:4" ht="12" customHeight="1">
      <c r="D519" s="6"/>
    </row>
    <row r="520" spans="4:4" ht="12" customHeight="1">
      <c r="D520" s="6"/>
    </row>
    <row r="521" spans="4:4" ht="12" customHeight="1">
      <c r="D521" s="6"/>
    </row>
    <row r="522" spans="4:4" ht="12" customHeight="1">
      <c r="D522" s="6"/>
    </row>
    <row r="523" spans="4:4" ht="12" customHeight="1">
      <c r="D523" s="6"/>
    </row>
    <row r="524" spans="4:4" ht="12" customHeight="1">
      <c r="D524" s="6"/>
    </row>
    <row r="525" spans="4:4" ht="12" customHeight="1">
      <c r="D525" s="6"/>
    </row>
    <row r="526" spans="4:4" ht="12" customHeight="1">
      <c r="D526" s="6"/>
    </row>
    <row r="527" spans="4:4" ht="12" customHeight="1">
      <c r="D527" s="6"/>
    </row>
    <row r="528" spans="4:4" ht="12" customHeight="1">
      <c r="D528" s="6"/>
    </row>
    <row r="529" spans="4:4" ht="12" customHeight="1">
      <c r="D529" s="6"/>
    </row>
    <row r="530" spans="4:4" ht="12" customHeight="1">
      <c r="D530" s="6"/>
    </row>
    <row r="531" spans="4:4" ht="12" customHeight="1">
      <c r="D531" s="6"/>
    </row>
    <row r="532" spans="4:4" ht="12" customHeight="1">
      <c r="D532" s="6"/>
    </row>
    <row r="533" spans="4:4" ht="12" customHeight="1">
      <c r="D533" s="6"/>
    </row>
    <row r="534" spans="4:4" ht="12" customHeight="1">
      <c r="D534" s="6"/>
    </row>
    <row r="535" spans="4:4" ht="12" customHeight="1">
      <c r="D535" s="6"/>
    </row>
    <row r="536" spans="4:4" ht="12" customHeight="1">
      <c r="D536" s="6"/>
    </row>
    <row r="537" spans="4:4" ht="12" customHeight="1">
      <c r="D537" s="6"/>
    </row>
    <row r="538" spans="4:4" ht="12" customHeight="1">
      <c r="D538" s="6"/>
    </row>
    <row r="539" spans="4:4" ht="12" customHeight="1">
      <c r="D539" s="6"/>
    </row>
    <row r="540" spans="4:4" ht="12" customHeight="1">
      <c r="D540" s="6"/>
    </row>
    <row r="541" spans="4:4" ht="12" customHeight="1">
      <c r="D541" s="6"/>
    </row>
    <row r="542" spans="4:4" ht="12" customHeight="1">
      <c r="D542" s="6"/>
    </row>
    <row r="543" spans="4:4" ht="12" customHeight="1">
      <c r="D543" s="6"/>
    </row>
    <row r="544" spans="4:4" ht="12" customHeight="1">
      <c r="D544" s="6"/>
    </row>
    <row r="545" spans="4:4" ht="12" customHeight="1">
      <c r="D545" s="6"/>
    </row>
    <row r="546" spans="4:4" ht="12" customHeight="1">
      <c r="D546" s="6"/>
    </row>
    <row r="547" spans="4:4" ht="12" customHeight="1">
      <c r="D547" s="6"/>
    </row>
    <row r="548" spans="4:4" ht="12" customHeight="1">
      <c r="D548" s="6"/>
    </row>
    <row r="549" spans="4:4" ht="12" customHeight="1">
      <c r="D549" s="6"/>
    </row>
    <row r="550" spans="4:4" ht="12" customHeight="1">
      <c r="D550" s="6"/>
    </row>
    <row r="551" spans="4:4" ht="12" customHeight="1">
      <c r="D551" s="6"/>
    </row>
    <row r="552" spans="4:4" ht="12" customHeight="1">
      <c r="D552" s="6"/>
    </row>
    <row r="553" spans="4:4" ht="12" customHeight="1">
      <c r="D553" s="6"/>
    </row>
    <row r="554" spans="4:4" ht="12" customHeight="1">
      <c r="D554" s="6"/>
    </row>
    <row r="555" spans="4:4" ht="12" customHeight="1">
      <c r="D555" s="6"/>
    </row>
    <row r="556" spans="4:4" ht="12" customHeight="1">
      <c r="D556" s="6"/>
    </row>
    <row r="557" spans="4:4" ht="12" customHeight="1">
      <c r="D557" s="6"/>
    </row>
    <row r="558" spans="4:4" ht="12" customHeight="1">
      <c r="D558" s="6"/>
    </row>
    <row r="559" spans="4:4" ht="12" customHeight="1">
      <c r="D559" s="6"/>
    </row>
    <row r="560" spans="4:4" ht="12" customHeight="1">
      <c r="D560" s="6"/>
    </row>
    <row r="561" spans="4:4" ht="12" customHeight="1">
      <c r="D561" s="6"/>
    </row>
    <row r="562" spans="4:4" ht="12" customHeight="1">
      <c r="D562" s="6"/>
    </row>
    <row r="563" spans="4:4" ht="12" customHeight="1">
      <c r="D563" s="6"/>
    </row>
    <row r="564" spans="4:4" ht="12" customHeight="1">
      <c r="D564" s="6"/>
    </row>
    <row r="565" spans="4:4" ht="12" customHeight="1">
      <c r="D565" s="6"/>
    </row>
    <row r="566" spans="4:4" ht="12" customHeight="1">
      <c r="D566" s="6"/>
    </row>
    <row r="567" spans="4:4" ht="12" customHeight="1">
      <c r="D567" s="6"/>
    </row>
    <row r="568" spans="4:4" ht="12" customHeight="1">
      <c r="D568" s="6"/>
    </row>
    <row r="569" spans="4:4" ht="12" customHeight="1">
      <c r="D569" s="6"/>
    </row>
    <row r="570" spans="4:4" ht="12" customHeight="1">
      <c r="D570" s="6"/>
    </row>
    <row r="571" spans="4:4" ht="12" customHeight="1">
      <c r="D571" s="6"/>
    </row>
    <row r="572" spans="4:4" ht="12" customHeight="1">
      <c r="D572" s="6"/>
    </row>
    <row r="573" spans="4:4" ht="12" customHeight="1">
      <c r="D573" s="6"/>
    </row>
    <row r="574" spans="4:4" ht="12" customHeight="1">
      <c r="D574" s="6"/>
    </row>
    <row r="575" spans="4:4" ht="12" customHeight="1">
      <c r="D575" s="6"/>
    </row>
    <row r="576" spans="4:4" ht="12" customHeight="1">
      <c r="D576" s="6"/>
    </row>
    <row r="577" spans="4:4" ht="12" customHeight="1">
      <c r="D577" s="6"/>
    </row>
    <row r="578" spans="4:4" ht="12" customHeight="1">
      <c r="D578" s="6"/>
    </row>
    <row r="579" spans="4:4" ht="12" customHeight="1">
      <c r="D579" s="6"/>
    </row>
    <row r="580" spans="4:4" ht="12" customHeight="1">
      <c r="D580" s="6"/>
    </row>
    <row r="581" spans="4:4" ht="12" customHeight="1">
      <c r="D581" s="6"/>
    </row>
    <row r="582" spans="4:4" ht="12" customHeight="1">
      <c r="D582" s="6"/>
    </row>
    <row r="583" spans="4:4" ht="12" customHeight="1">
      <c r="D583" s="6"/>
    </row>
    <row r="584" spans="4:4" ht="12" customHeight="1">
      <c r="D584" s="6"/>
    </row>
    <row r="585" spans="4:4" ht="12" customHeight="1">
      <c r="D585" s="6"/>
    </row>
    <row r="586" spans="4:4" ht="12" customHeight="1">
      <c r="D586" s="6"/>
    </row>
    <row r="587" spans="4:4" ht="12" customHeight="1">
      <c r="D587" s="6"/>
    </row>
    <row r="588" spans="4:4" ht="12" customHeight="1">
      <c r="D588" s="6"/>
    </row>
    <row r="589" spans="4:4" ht="12" customHeight="1">
      <c r="D589" s="6"/>
    </row>
    <row r="590" spans="4:4" ht="12" customHeight="1">
      <c r="D590" s="6"/>
    </row>
    <row r="591" spans="4:4" ht="12" customHeight="1">
      <c r="D591" s="6"/>
    </row>
    <row r="592" spans="4:4" ht="12" customHeight="1">
      <c r="D592" s="6"/>
    </row>
    <row r="593" spans="4:4" ht="12" customHeight="1">
      <c r="D593" s="6"/>
    </row>
    <row r="594" spans="4:4" ht="12" customHeight="1">
      <c r="D594" s="6"/>
    </row>
    <row r="595" spans="4:4" ht="12" customHeight="1">
      <c r="D595" s="6"/>
    </row>
    <row r="596" spans="4:4" ht="12" customHeight="1">
      <c r="D596" s="6"/>
    </row>
    <row r="597" spans="4:4" ht="12" customHeight="1">
      <c r="D597" s="6"/>
    </row>
    <row r="598" spans="4:4" ht="12" customHeight="1">
      <c r="D598" s="6"/>
    </row>
    <row r="599" spans="4:4" ht="12" customHeight="1">
      <c r="D599" s="6"/>
    </row>
    <row r="600" spans="4:4" ht="12" customHeight="1">
      <c r="D600" s="6"/>
    </row>
    <row r="601" spans="4:4" ht="12" customHeight="1">
      <c r="D601" s="6"/>
    </row>
    <row r="602" spans="4:4" ht="12" customHeight="1">
      <c r="D602" s="6"/>
    </row>
    <row r="603" spans="4:4" ht="12" customHeight="1">
      <c r="D603" s="6"/>
    </row>
    <row r="604" spans="4:4" ht="12" customHeight="1">
      <c r="D604" s="6"/>
    </row>
    <row r="605" spans="4:4" ht="12" customHeight="1">
      <c r="D605" s="6"/>
    </row>
    <row r="606" spans="4:4" ht="12" customHeight="1">
      <c r="D606" s="6"/>
    </row>
    <row r="607" spans="4:4" ht="12" customHeight="1">
      <c r="D607" s="6"/>
    </row>
    <row r="608" spans="4:4" ht="12" customHeight="1">
      <c r="D608" s="6"/>
    </row>
    <row r="609" spans="4:4" ht="12" customHeight="1">
      <c r="D609" s="6"/>
    </row>
    <row r="610" spans="4:4" ht="12" customHeight="1">
      <c r="D610" s="6"/>
    </row>
    <row r="611" spans="4:4" ht="12" customHeight="1">
      <c r="D611" s="6"/>
    </row>
    <row r="612" spans="4:4" ht="12" customHeight="1">
      <c r="D612" s="6"/>
    </row>
    <row r="613" spans="4:4" ht="12" customHeight="1">
      <c r="D613" s="6"/>
    </row>
    <row r="614" spans="4:4" ht="12" customHeight="1">
      <c r="D614" s="6"/>
    </row>
    <row r="615" spans="4:4" ht="12" customHeight="1">
      <c r="D615" s="6"/>
    </row>
    <row r="616" spans="4:4" ht="12" customHeight="1">
      <c r="D616" s="6"/>
    </row>
    <row r="617" spans="4:4" ht="12" customHeight="1">
      <c r="D617" s="6"/>
    </row>
    <row r="618" spans="4:4" ht="12" customHeight="1">
      <c r="D618" s="6"/>
    </row>
    <row r="619" spans="4:4" ht="12" customHeight="1">
      <c r="D619" s="6"/>
    </row>
    <row r="620" spans="4:4" ht="12" customHeight="1">
      <c r="D620" s="6"/>
    </row>
    <row r="621" spans="4:4" ht="12" customHeight="1">
      <c r="D621" s="6"/>
    </row>
    <row r="622" spans="4:4" ht="12" customHeight="1">
      <c r="D622" s="6"/>
    </row>
    <row r="623" spans="4:4" ht="12" customHeight="1">
      <c r="D623" s="6"/>
    </row>
    <row r="624" spans="4:4" ht="12" customHeight="1">
      <c r="D624" s="6"/>
    </row>
    <row r="625" spans="4:4" ht="12" customHeight="1">
      <c r="D625" s="6"/>
    </row>
    <row r="626" spans="4:4" ht="12" customHeight="1">
      <c r="D626" s="6"/>
    </row>
    <row r="627" spans="4:4" ht="12" customHeight="1">
      <c r="D627" s="6"/>
    </row>
    <row r="628" spans="4:4" ht="12" customHeight="1">
      <c r="D628" s="6"/>
    </row>
    <row r="629" spans="4:4" ht="12" customHeight="1">
      <c r="D629" s="6"/>
    </row>
    <row r="630" spans="4:4" ht="12" customHeight="1">
      <c r="D630" s="6"/>
    </row>
    <row r="631" spans="4:4" ht="12" customHeight="1">
      <c r="D631" s="6"/>
    </row>
    <row r="632" spans="4:4" ht="12" customHeight="1">
      <c r="D632" s="6"/>
    </row>
    <row r="633" spans="4:4" ht="12" customHeight="1">
      <c r="D633" s="6"/>
    </row>
    <row r="634" spans="4:4" ht="12" customHeight="1">
      <c r="D634" s="6"/>
    </row>
    <row r="635" spans="4:4" ht="12" customHeight="1">
      <c r="D635" s="6"/>
    </row>
    <row r="636" spans="4:4" ht="12" customHeight="1">
      <c r="D636" s="6"/>
    </row>
    <row r="637" spans="4:4" ht="12" customHeight="1">
      <c r="D637" s="6"/>
    </row>
    <row r="638" spans="4:4" ht="12" customHeight="1">
      <c r="D638" s="6"/>
    </row>
    <row r="639" spans="4:4" ht="12" customHeight="1">
      <c r="D639" s="6"/>
    </row>
    <row r="640" spans="4:4" ht="12" customHeight="1">
      <c r="D640" s="6"/>
    </row>
    <row r="641" spans="4:4" ht="12" customHeight="1">
      <c r="D641" s="6"/>
    </row>
    <row r="642" spans="4:4" ht="12" customHeight="1">
      <c r="D642" s="6"/>
    </row>
    <row r="643" spans="4:4" ht="12" customHeight="1">
      <c r="D643" s="6"/>
    </row>
    <row r="644" spans="4:4" ht="12" customHeight="1">
      <c r="D644" s="6"/>
    </row>
    <row r="645" spans="4:4" ht="12" customHeight="1">
      <c r="D645" s="6"/>
    </row>
    <row r="646" spans="4:4" ht="12" customHeight="1">
      <c r="D646" s="6"/>
    </row>
    <row r="647" spans="4:4" ht="12" customHeight="1">
      <c r="D647" s="6"/>
    </row>
    <row r="648" spans="4:4" ht="12" customHeight="1">
      <c r="D648" s="6"/>
    </row>
    <row r="649" spans="4:4" ht="12" customHeight="1">
      <c r="D649" s="6"/>
    </row>
    <row r="650" spans="4:4" ht="12" customHeight="1">
      <c r="D650" s="6"/>
    </row>
    <row r="651" spans="4:4" ht="12" customHeight="1">
      <c r="D651" s="6"/>
    </row>
    <row r="652" spans="4:4" ht="12" customHeight="1">
      <c r="D652" s="6"/>
    </row>
    <row r="653" spans="4:4" ht="12" customHeight="1">
      <c r="D653" s="6"/>
    </row>
    <row r="654" spans="4:4" ht="12" customHeight="1">
      <c r="D654" s="6"/>
    </row>
    <row r="655" spans="4:4" ht="12" customHeight="1">
      <c r="D655" s="6"/>
    </row>
    <row r="656" spans="4:4" ht="12" customHeight="1">
      <c r="D656" s="6"/>
    </row>
    <row r="657" spans="4:4" ht="12" customHeight="1">
      <c r="D657" s="6"/>
    </row>
    <row r="658" spans="4:4" ht="12" customHeight="1">
      <c r="D658" s="6"/>
    </row>
    <row r="659" spans="4:4" ht="12" customHeight="1">
      <c r="D659" s="6"/>
    </row>
    <row r="660" spans="4:4" ht="12" customHeight="1">
      <c r="D660" s="6"/>
    </row>
    <row r="661" spans="4:4" ht="12" customHeight="1">
      <c r="D661" s="6"/>
    </row>
    <row r="662" spans="4:4" ht="12" customHeight="1">
      <c r="D662" s="6"/>
    </row>
    <row r="663" spans="4:4" ht="12" customHeight="1">
      <c r="D663" s="6"/>
    </row>
    <row r="664" spans="4:4" ht="12" customHeight="1">
      <c r="D664" s="6"/>
    </row>
    <row r="665" spans="4:4" ht="12" customHeight="1">
      <c r="D665" s="6"/>
    </row>
    <row r="666" spans="4:4" ht="12" customHeight="1">
      <c r="D666" s="6"/>
    </row>
    <row r="667" spans="4:4" ht="12" customHeight="1">
      <c r="D667" s="6"/>
    </row>
    <row r="668" spans="4:4" ht="12" customHeight="1">
      <c r="D668" s="6"/>
    </row>
    <row r="669" spans="4:4" ht="12" customHeight="1">
      <c r="D669" s="6"/>
    </row>
    <row r="670" spans="4:4" ht="12" customHeight="1">
      <c r="D670" s="6"/>
    </row>
    <row r="671" spans="4:4" ht="12" customHeight="1">
      <c r="D671" s="6"/>
    </row>
    <row r="672" spans="4:4" ht="12" customHeight="1">
      <c r="D672" s="6"/>
    </row>
    <row r="673" spans="4:4" ht="12" customHeight="1">
      <c r="D673" s="6"/>
    </row>
    <row r="674" spans="4:4" ht="12" customHeight="1">
      <c r="D674" s="6"/>
    </row>
    <row r="675" spans="4:4" ht="12" customHeight="1">
      <c r="D675" s="6"/>
    </row>
    <row r="676" spans="4:4" ht="12" customHeight="1">
      <c r="D676" s="6"/>
    </row>
    <row r="677" spans="4:4" ht="12" customHeight="1">
      <c r="D677" s="6"/>
    </row>
    <row r="678" spans="4:4" ht="12" customHeight="1">
      <c r="D678" s="6"/>
    </row>
    <row r="679" spans="4:4" ht="12" customHeight="1">
      <c r="D679" s="6"/>
    </row>
    <row r="680" spans="4:4" ht="12" customHeight="1">
      <c r="D680" s="6"/>
    </row>
    <row r="681" spans="4:4" ht="12" customHeight="1">
      <c r="D681" s="6"/>
    </row>
    <row r="682" spans="4:4" ht="12" customHeight="1">
      <c r="D682" s="6"/>
    </row>
    <row r="683" spans="4:4" ht="12" customHeight="1">
      <c r="D683" s="6"/>
    </row>
    <row r="684" spans="4:4" ht="12" customHeight="1">
      <c r="D684" s="6"/>
    </row>
    <row r="685" spans="4:4" ht="12" customHeight="1">
      <c r="D685" s="6"/>
    </row>
    <row r="686" spans="4:4" ht="12" customHeight="1">
      <c r="D686" s="6"/>
    </row>
    <row r="687" spans="4:4" ht="12" customHeight="1">
      <c r="D687" s="6"/>
    </row>
    <row r="688" spans="4:4" ht="12" customHeight="1">
      <c r="D688" s="6"/>
    </row>
    <row r="689" spans="4:4" ht="12" customHeight="1">
      <c r="D689" s="6"/>
    </row>
    <row r="690" spans="4:4" ht="12" customHeight="1">
      <c r="D690" s="6"/>
    </row>
    <row r="691" spans="4:4" ht="12" customHeight="1">
      <c r="D691" s="6"/>
    </row>
    <row r="692" spans="4:4" ht="12" customHeight="1">
      <c r="D692" s="6"/>
    </row>
    <row r="693" spans="4:4" ht="12" customHeight="1">
      <c r="D693" s="6"/>
    </row>
    <row r="694" spans="4:4" ht="12" customHeight="1">
      <c r="D694" s="6"/>
    </row>
    <row r="695" spans="4:4" ht="12" customHeight="1">
      <c r="D695" s="6"/>
    </row>
    <row r="696" spans="4:4" ht="12" customHeight="1">
      <c r="D696" s="6"/>
    </row>
    <row r="697" spans="4:4" ht="12" customHeight="1">
      <c r="D697" s="6"/>
    </row>
    <row r="698" spans="4:4" ht="12" customHeight="1">
      <c r="D698" s="6"/>
    </row>
    <row r="699" spans="4:4" ht="12" customHeight="1">
      <c r="D699" s="6"/>
    </row>
    <row r="700" spans="4:4" ht="12" customHeight="1">
      <c r="D700" s="6"/>
    </row>
    <row r="701" spans="4:4" ht="12" customHeight="1">
      <c r="D701" s="6"/>
    </row>
    <row r="702" spans="4:4" ht="12" customHeight="1">
      <c r="D702" s="6"/>
    </row>
    <row r="703" spans="4:4" ht="12" customHeight="1">
      <c r="D703" s="6"/>
    </row>
    <row r="704" spans="4:4" ht="12" customHeight="1">
      <c r="D704" s="6"/>
    </row>
    <row r="705" spans="4:4" ht="12" customHeight="1">
      <c r="D705" s="6"/>
    </row>
    <row r="706" spans="4:4" ht="12" customHeight="1">
      <c r="D706" s="6"/>
    </row>
    <row r="707" spans="4:4" ht="12" customHeight="1">
      <c r="D707" s="6"/>
    </row>
    <row r="708" spans="4:4" ht="12" customHeight="1">
      <c r="D708" s="6"/>
    </row>
    <row r="709" spans="4:4" ht="12" customHeight="1">
      <c r="D709" s="6"/>
    </row>
    <row r="710" spans="4:4" ht="12" customHeight="1">
      <c r="D710" s="6"/>
    </row>
    <row r="711" spans="4:4" ht="12" customHeight="1">
      <c r="D711" s="6"/>
    </row>
    <row r="712" spans="4:4" ht="12" customHeight="1">
      <c r="D712" s="6"/>
    </row>
    <row r="713" spans="4:4" ht="12" customHeight="1">
      <c r="D713" s="6"/>
    </row>
    <row r="714" spans="4:4" ht="12" customHeight="1">
      <c r="D714" s="6"/>
    </row>
    <row r="715" spans="4:4" ht="12" customHeight="1">
      <c r="D715" s="6"/>
    </row>
    <row r="716" spans="4:4" ht="12" customHeight="1">
      <c r="D716" s="6"/>
    </row>
    <row r="717" spans="4:4" ht="12" customHeight="1">
      <c r="D717" s="6"/>
    </row>
    <row r="718" spans="4:4" ht="12" customHeight="1">
      <c r="D718" s="6"/>
    </row>
    <row r="719" spans="4:4" ht="12" customHeight="1">
      <c r="D719" s="6"/>
    </row>
    <row r="720" spans="4:4" ht="12" customHeight="1">
      <c r="D720" s="6"/>
    </row>
    <row r="721" spans="4:4" ht="12" customHeight="1">
      <c r="D721" s="6"/>
    </row>
    <row r="722" spans="4:4" ht="12" customHeight="1">
      <c r="D722" s="6"/>
    </row>
    <row r="723" spans="4:4" ht="12" customHeight="1">
      <c r="D723" s="6"/>
    </row>
    <row r="724" spans="4:4" ht="12" customHeight="1">
      <c r="D724" s="6"/>
    </row>
    <row r="725" spans="4:4" ht="12" customHeight="1">
      <c r="D725" s="6"/>
    </row>
    <row r="726" spans="4:4" ht="12" customHeight="1">
      <c r="D726" s="6"/>
    </row>
    <row r="727" spans="4:4" ht="12" customHeight="1">
      <c r="D727" s="6"/>
    </row>
    <row r="728" spans="4:4" ht="12" customHeight="1">
      <c r="D728" s="6"/>
    </row>
    <row r="729" spans="4:4" ht="12" customHeight="1">
      <c r="D729" s="6"/>
    </row>
    <row r="730" spans="4:4" ht="12" customHeight="1">
      <c r="D730" s="6"/>
    </row>
    <row r="731" spans="4:4" ht="12" customHeight="1">
      <c r="D731" s="6"/>
    </row>
    <row r="732" spans="4:4" ht="12" customHeight="1">
      <c r="D732" s="6"/>
    </row>
    <row r="733" spans="4:4" ht="12" customHeight="1">
      <c r="D733" s="6"/>
    </row>
    <row r="734" spans="4:4" ht="12" customHeight="1">
      <c r="D734" s="6"/>
    </row>
    <row r="735" spans="4:4" ht="12" customHeight="1">
      <c r="D735" s="6"/>
    </row>
    <row r="736" spans="4:4" ht="12" customHeight="1">
      <c r="D736" s="6"/>
    </row>
    <row r="737" spans="4:4" ht="12" customHeight="1">
      <c r="D737" s="6"/>
    </row>
    <row r="738" spans="4:4" ht="12" customHeight="1">
      <c r="D738" s="6"/>
    </row>
    <row r="739" spans="4:4" ht="12" customHeight="1">
      <c r="D739" s="6"/>
    </row>
    <row r="740" spans="4:4" ht="12" customHeight="1">
      <c r="D740" s="6"/>
    </row>
    <row r="741" spans="4:4" ht="12" customHeight="1">
      <c r="D741" s="6"/>
    </row>
    <row r="742" spans="4:4" ht="12" customHeight="1">
      <c r="D742" s="6"/>
    </row>
    <row r="743" spans="4:4" ht="12" customHeight="1">
      <c r="D743" s="6"/>
    </row>
    <row r="744" spans="4:4" ht="12" customHeight="1">
      <c r="D744" s="6"/>
    </row>
    <row r="745" spans="4:4" ht="12" customHeight="1">
      <c r="D745" s="6"/>
    </row>
    <row r="746" spans="4:4" ht="12" customHeight="1">
      <c r="D746" s="6"/>
    </row>
    <row r="747" spans="4:4" ht="12" customHeight="1">
      <c r="D747" s="6"/>
    </row>
    <row r="748" spans="4:4" ht="12" customHeight="1">
      <c r="D748" s="6"/>
    </row>
    <row r="749" spans="4:4" ht="12" customHeight="1">
      <c r="D749" s="6"/>
    </row>
    <row r="750" spans="4:4" ht="12" customHeight="1">
      <c r="D750" s="6"/>
    </row>
    <row r="751" spans="4:4" ht="12" customHeight="1">
      <c r="D751" s="6"/>
    </row>
    <row r="752" spans="4:4" ht="12" customHeight="1">
      <c r="D752" s="6"/>
    </row>
    <row r="753" spans="4:4" ht="12" customHeight="1">
      <c r="D753" s="6"/>
    </row>
    <row r="754" spans="4:4" ht="12" customHeight="1">
      <c r="D754" s="6"/>
    </row>
    <row r="755" spans="4:4" ht="12" customHeight="1">
      <c r="D755" s="6"/>
    </row>
    <row r="756" spans="4:4" ht="12" customHeight="1">
      <c r="D756" s="6"/>
    </row>
    <row r="757" spans="4:4" ht="12" customHeight="1">
      <c r="D757" s="6"/>
    </row>
    <row r="758" spans="4:4" ht="12" customHeight="1">
      <c r="D758" s="6"/>
    </row>
    <row r="759" spans="4:4" ht="12" customHeight="1">
      <c r="D759" s="6"/>
    </row>
    <row r="760" spans="4:4" ht="12" customHeight="1">
      <c r="D760" s="6"/>
    </row>
    <row r="761" spans="4:4" ht="12" customHeight="1">
      <c r="D761" s="6"/>
    </row>
    <row r="762" spans="4:4" ht="12" customHeight="1">
      <c r="D762" s="6"/>
    </row>
    <row r="763" spans="4:4" ht="12" customHeight="1">
      <c r="D763" s="6"/>
    </row>
    <row r="764" spans="4:4" ht="12" customHeight="1">
      <c r="D764" s="6"/>
    </row>
    <row r="765" spans="4:4" ht="12" customHeight="1">
      <c r="D765" s="6"/>
    </row>
    <row r="766" spans="4:4" ht="12" customHeight="1">
      <c r="D766" s="6"/>
    </row>
    <row r="767" spans="4:4" ht="12" customHeight="1">
      <c r="D767" s="6"/>
    </row>
    <row r="768" spans="4:4" ht="12" customHeight="1">
      <c r="D768" s="6"/>
    </row>
    <row r="769" spans="4:4" ht="12" customHeight="1">
      <c r="D769" s="6"/>
    </row>
    <row r="770" spans="4:4" ht="12" customHeight="1">
      <c r="D770" s="6"/>
    </row>
    <row r="771" spans="4:4" ht="12" customHeight="1">
      <c r="D771" s="6"/>
    </row>
    <row r="772" spans="4:4" ht="12" customHeight="1">
      <c r="D772" s="6"/>
    </row>
    <row r="773" spans="4:4" ht="12" customHeight="1">
      <c r="D773" s="6"/>
    </row>
    <row r="774" spans="4:4" ht="12" customHeight="1">
      <c r="D774" s="6"/>
    </row>
    <row r="775" spans="4:4" ht="12" customHeight="1">
      <c r="D775" s="6"/>
    </row>
    <row r="776" spans="4:4" ht="12" customHeight="1">
      <c r="D776" s="6"/>
    </row>
    <row r="777" spans="4:4" ht="12" customHeight="1">
      <c r="D777" s="6"/>
    </row>
    <row r="778" spans="4:4" ht="12" customHeight="1">
      <c r="D778" s="6"/>
    </row>
    <row r="779" spans="4:4" ht="12" customHeight="1">
      <c r="D779" s="6"/>
    </row>
    <row r="780" spans="4:4" ht="12" customHeight="1">
      <c r="D780" s="6"/>
    </row>
    <row r="781" spans="4:4" ht="12" customHeight="1">
      <c r="D781" s="6"/>
    </row>
    <row r="782" spans="4:4" ht="12" customHeight="1">
      <c r="D782" s="6"/>
    </row>
    <row r="783" spans="4:4" ht="12" customHeight="1">
      <c r="D783" s="6"/>
    </row>
    <row r="784" spans="4:4" ht="12" customHeight="1">
      <c r="D784" s="6"/>
    </row>
    <row r="785" spans="4:4" ht="12" customHeight="1">
      <c r="D785" s="6"/>
    </row>
    <row r="786" spans="4:4" ht="12" customHeight="1">
      <c r="D786" s="6"/>
    </row>
    <row r="787" spans="4:4" ht="12" customHeight="1">
      <c r="D787" s="6"/>
    </row>
    <row r="788" spans="4:4" ht="12" customHeight="1">
      <c r="D788" s="6"/>
    </row>
    <row r="789" spans="4:4" ht="12" customHeight="1">
      <c r="D789" s="6"/>
    </row>
    <row r="790" spans="4:4" ht="12" customHeight="1">
      <c r="D790" s="6"/>
    </row>
    <row r="791" spans="4:4" ht="12" customHeight="1">
      <c r="D791" s="6"/>
    </row>
    <row r="792" spans="4:4" ht="12" customHeight="1">
      <c r="D792" s="6"/>
    </row>
    <row r="793" spans="4:4" ht="12" customHeight="1">
      <c r="D793" s="6"/>
    </row>
    <row r="794" spans="4:4" ht="12" customHeight="1">
      <c r="D794" s="6"/>
    </row>
    <row r="795" spans="4:4" ht="12" customHeight="1">
      <c r="D795" s="6"/>
    </row>
    <row r="796" spans="4:4" ht="12" customHeight="1">
      <c r="D796" s="6"/>
    </row>
    <row r="797" spans="4:4" ht="12" customHeight="1">
      <c r="D797" s="6"/>
    </row>
    <row r="798" spans="4:4" ht="12" customHeight="1">
      <c r="D798" s="6"/>
    </row>
    <row r="799" spans="4:4" ht="12" customHeight="1">
      <c r="D799" s="6"/>
    </row>
    <row r="800" spans="4:4" ht="12" customHeight="1">
      <c r="D800" s="6"/>
    </row>
    <row r="801" spans="4:4" ht="12" customHeight="1">
      <c r="D801" s="6"/>
    </row>
    <row r="802" spans="4:4" ht="12" customHeight="1">
      <c r="D802" s="6"/>
    </row>
    <row r="803" spans="4:4" ht="12" customHeight="1">
      <c r="D803" s="6"/>
    </row>
    <row r="804" spans="4:4" ht="12" customHeight="1">
      <c r="D804" s="6"/>
    </row>
    <row r="805" spans="4:4" ht="12" customHeight="1">
      <c r="D805" s="6"/>
    </row>
    <row r="806" spans="4:4" ht="12" customHeight="1">
      <c r="D806" s="6"/>
    </row>
    <row r="807" spans="4:4" ht="12" customHeight="1">
      <c r="D807" s="6"/>
    </row>
    <row r="808" spans="4:4" ht="12" customHeight="1">
      <c r="D808" s="6"/>
    </row>
    <row r="809" spans="4:4" ht="12" customHeight="1">
      <c r="D809" s="6"/>
    </row>
    <row r="810" spans="4:4" ht="12" customHeight="1">
      <c r="D810" s="6"/>
    </row>
    <row r="811" spans="4:4" ht="12" customHeight="1">
      <c r="D811" s="6"/>
    </row>
    <row r="812" spans="4:4" ht="12" customHeight="1">
      <c r="D812" s="6"/>
    </row>
    <row r="813" spans="4:4" ht="12" customHeight="1">
      <c r="D813" s="6"/>
    </row>
    <row r="814" spans="4:4" ht="12" customHeight="1">
      <c r="D814" s="6"/>
    </row>
    <row r="815" spans="4:4" ht="12" customHeight="1">
      <c r="D815" s="6"/>
    </row>
    <row r="816" spans="4:4" ht="12" customHeight="1">
      <c r="D816" s="6"/>
    </row>
    <row r="817" spans="4:4" ht="12" customHeight="1">
      <c r="D817" s="6"/>
    </row>
    <row r="818" spans="4:4" ht="12" customHeight="1">
      <c r="D818" s="6"/>
    </row>
    <row r="819" spans="4:4" ht="12" customHeight="1">
      <c r="D819" s="6"/>
    </row>
    <row r="820" spans="4:4" ht="12" customHeight="1">
      <c r="D820" s="6"/>
    </row>
    <row r="821" spans="4:4" ht="12" customHeight="1">
      <c r="D821" s="6"/>
    </row>
    <row r="822" spans="4:4" ht="12" customHeight="1">
      <c r="D822" s="6"/>
    </row>
    <row r="823" spans="4:4" ht="12" customHeight="1">
      <c r="D823" s="6"/>
    </row>
    <row r="824" spans="4:4" ht="12" customHeight="1">
      <c r="D824" s="6"/>
    </row>
    <row r="825" spans="4:4" ht="12" customHeight="1">
      <c r="D825" s="6"/>
    </row>
    <row r="826" spans="4:4" ht="12" customHeight="1">
      <c r="D826" s="6"/>
    </row>
    <row r="827" spans="4:4" ht="12" customHeight="1">
      <c r="D827" s="6"/>
    </row>
    <row r="828" spans="4:4" ht="12" customHeight="1">
      <c r="D828" s="6"/>
    </row>
    <row r="829" spans="4:4" ht="12" customHeight="1">
      <c r="D829" s="6"/>
    </row>
    <row r="830" spans="4:4" ht="12" customHeight="1">
      <c r="D830" s="6"/>
    </row>
    <row r="831" spans="4:4" ht="12" customHeight="1">
      <c r="D831" s="6"/>
    </row>
    <row r="832" spans="4:4" ht="12" customHeight="1">
      <c r="D832" s="6"/>
    </row>
    <row r="833" spans="4:4" ht="12" customHeight="1">
      <c r="D833" s="6"/>
    </row>
    <row r="834" spans="4:4" ht="12" customHeight="1">
      <c r="D834" s="6"/>
    </row>
    <row r="835" spans="4:4" ht="12" customHeight="1">
      <c r="D835" s="6"/>
    </row>
    <row r="836" spans="4:4" ht="12" customHeight="1">
      <c r="D836" s="6"/>
    </row>
    <row r="837" spans="4:4" ht="12" customHeight="1">
      <c r="D837" s="6"/>
    </row>
    <row r="838" spans="4:4" ht="12" customHeight="1">
      <c r="D838" s="6"/>
    </row>
    <row r="839" spans="4:4" ht="12" customHeight="1">
      <c r="D839" s="6"/>
    </row>
    <row r="840" spans="4:4" ht="12" customHeight="1">
      <c r="D840" s="6"/>
    </row>
    <row r="841" spans="4:4" ht="12" customHeight="1">
      <c r="D841" s="6"/>
    </row>
    <row r="842" spans="4:4" ht="12" customHeight="1">
      <c r="D842" s="6"/>
    </row>
    <row r="843" spans="4:4" ht="12" customHeight="1">
      <c r="D843" s="6"/>
    </row>
    <row r="844" spans="4:4" ht="12" customHeight="1">
      <c r="D844" s="6"/>
    </row>
    <row r="845" spans="4:4" ht="12" customHeight="1">
      <c r="D845" s="6"/>
    </row>
    <row r="846" spans="4:4" ht="12" customHeight="1">
      <c r="D846" s="6"/>
    </row>
    <row r="847" spans="4:4" ht="12" customHeight="1">
      <c r="D847" s="6"/>
    </row>
    <row r="848" spans="4:4" ht="12" customHeight="1">
      <c r="D848" s="6"/>
    </row>
    <row r="849" spans="4:4" ht="12" customHeight="1">
      <c r="D849" s="6"/>
    </row>
    <row r="850" spans="4:4" ht="12" customHeight="1">
      <c r="D850" s="6"/>
    </row>
    <row r="851" spans="4:4" ht="12" customHeight="1">
      <c r="D851" s="6"/>
    </row>
    <row r="852" spans="4:4" ht="12" customHeight="1">
      <c r="D852" s="6"/>
    </row>
    <row r="853" spans="4:4" ht="12" customHeight="1">
      <c r="D853" s="6"/>
    </row>
    <row r="854" spans="4:4" ht="12" customHeight="1">
      <c r="D854" s="6"/>
    </row>
    <row r="855" spans="4:4" ht="12" customHeight="1">
      <c r="D855" s="6"/>
    </row>
    <row r="856" spans="4:4" ht="12" customHeight="1">
      <c r="D856" s="6"/>
    </row>
    <row r="857" spans="4:4" ht="12" customHeight="1">
      <c r="D857" s="6"/>
    </row>
    <row r="858" spans="4:4" ht="12" customHeight="1">
      <c r="D858" s="6"/>
    </row>
    <row r="859" spans="4:4" ht="12" customHeight="1">
      <c r="D859" s="6"/>
    </row>
    <row r="860" spans="4:4" ht="12" customHeight="1">
      <c r="D860" s="6"/>
    </row>
    <row r="861" spans="4:4" ht="12" customHeight="1">
      <c r="D861" s="6"/>
    </row>
    <row r="862" spans="4:4" ht="12" customHeight="1">
      <c r="D862" s="6"/>
    </row>
    <row r="863" spans="4:4" ht="12" customHeight="1">
      <c r="D863" s="6"/>
    </row>
    <row r="864" spans="4:4" ht="12" customHeight="1">
      <c r="D864" s="6"/>
    </row>
    <row r="865" spans="4:4" ht="12" customHeight="1">
      <c r="D865" s="6"/>
    </row>
    <row r="866" spans="4:4" ht="12" customHeight="1">
      <c r="D866" s="6"/>
    </row>
    <row r="867" spans="4:4" ht="12" customHeight="1">
      <c r="D867" s="6"/>
    </row>
    <row r="868" spans="4:4" ht="12" customHeight="1">
      <c r="D868" s="6"/>
    </row>
    <row r="869" spans="4:4" ht="12" customHeight="1">
      <c r="D869" s="6"/>
    </row>
    <row r="870" spans="4:4" ht="12" customHeight="1">
      <c r="D870" s="6"/>
    </row>
    <row r="871" spans="4:4" ht="12" customHeight="1">
      <c r="D871" s="6"/>
    </row>
    <row r="872" spans="4:4" ht="12" customHeight="1">
      <c r="D872" s="6"/>
    </row>
    <row r="873" spans="4:4" ht="12" customHeight="1">
      <c r="D873" s="6"/>
    </row>
    <row r="874" spans="4:4" ht="12" customHeight="1">
      <c r="D874" s="6"/>
    </row>
    <row r="875" spans="4:4" ht="12" customHeight="1">
      <c r="D875" s="6"/>
    </row>
    <row r="876" spans="4:4" ht="12" customHeight="1">
      <c r="D876" s="6"/>
    </row>
    <row r="877" spans="4:4" ht="12" customHeight="1">
      <c r="D877" s="6"/>
    </row>
    <row r="878" spans="4:4" ht="12" customHeight="1">
      <c r="D878" s="6"/>
    </row>
    <row r="879" spans="4:4" ht="12" customHeight="1">
      <c r="D879" s="6"/>
    </row>
    <row r="880" spans="4:4" ht="12" customHeight="1">
      <c r="D880" s="6"/>
    </row>
    <row r="881" spans="4:4" ht="12" customHeight="1">
      <c r="D881" s="6"/>
    </row>
    <row r="882" spans="4:4" ht="12" customHeight="1">
      <c r="D882" s="6"/>
    </row>
    <row r="883" spans="4:4" ht="12" customHeight="1">
      <c r="D883" s="6"/>
    </row>
    <row r="884" spans="4:4" ht="12" customHeight="1">
      <c r="D884" s="6"/>
    </row>
    <row r="885" spans="4:4" ht="12" customHeight="1">
      <c r="D885" s="6"/>
    </row>
    <row r="886" spans="4:4" ht="12" customHeight="1">
      <c r="D886" s="6"/>
    </row>
    <row r="887" spans="4:4" ht="12" customHeight="1">
      <c r="D887" s="6"/>
    </row>
    <row r="888" spans="4:4" ht="12" customHeight="1">
      <c r="D888" s="6"/>
    </row>
    <row r="889" spans="4:4" ht="12" customHeight="1">
      <c r="D889" s="6"/>
    </row>
    <row r="890" spans="4:4" ht="12" customHeight="1">
      <c r="D890" s="6"/>
    </row>
    <row r="891" spans="4:4" ht="12" customHeight="1">
      <c r="D891" s="6"/>
    </row>
    <row r="892" spans="4:4" ht="12" customHeight="1">
      <c r="D892" s="6"/>
    </row>
    <row r="893" spans="4:4" ht="12" customHeight="1">
      <c r="D893" s="6"/>
    </row>
    <row r="894" spans="4:4" ht="12" customHeight="1">
      <c r="D894" s="6"/>
    </row>
    <row r="895" spans="4:4" ht="12" customHeight="1">
      <c r="D895" s="6"/>
    </row>
    <row r="896" spans="4:4" ht="12" customHeight="1">
      <c r="D896" s="6"/>
    </row>
    <row r="897" spans="4:4" ht="12" customHeight="1">
      <c r="D897" s="6"/>
    </row>
    <row r="898" spans="4:4" ht="12" customHeight="1">
      <c r="D898" s="6"/>
    </row>
    <row r="899" spans="4:4" ht="12" customHeight="1">
      <c r="D899" s="6"/>
    </row>
    <row r="900" spans="4:4" ht="12" customHeight="1">
      <c r="D900" s="6"/>
    </row>
    <row r="901" spans="4:4" ht="12" customHeight="1">
      <c r="D901" s="6"/>
    </row>
    <row r="902" spans="4:4" ht="12" customHeight="1">
      <c r="D902" s="6"/>
    </row>
    <row r="903" spans="4:4" ht="12" customHeight="1">
      <c r="D903" s="6"/>
    </row>
    <row r="904" spans="4:4" ht="12" customHeight="1">
      <c r="D904" s="6"/>
    </row>
    <row r="905" spans="4:4" ht="12" customHeight="1">
      <c r="D905" s="6"/>
    </row>
    <row r="906" spans="4:4" ht="12" customHeight="1">
      <c r="D906" s="6"/>
    </row>
    <row r="907" spans="4:4" ht="12" customHeight="1">
      <c r="D907" s="6"/>
    </row>
    <row r="908" spans="4:4" ht="12" customHeight="1">
      <c r="D908" s="6"/>
    </row>
    <row r="909" spans="4:4" ht="12" customHeight="1">
      <c r="D909" s="6"/>
    </row>
    <row r="910" spans="4:4" ht="12" customHeight="1">
      <c r="D910" s="6"/>
    </row>
    <row r="911" spans="4:4" ht="12" customHeight="1">
      <c r="D911" s="6"/>
    </row>
    <row r="912" spans="4:4" ht="12" customHeight="1">
      <c r="D912" s="6"/>
    </row>
    <row r="913" spans="4:4" ht="12" customHeight="1">
      <c r="D913" s="6"/>
    </row>
    <row r="914" spans="4:4" ht="12" customHeight="1">
      <c r="D914" s="6"/>
    </row>
    <row r="915" spans="4:4" ht="12" customHeight="1">
      <c r="D915" s="6"/>
    </row>
    <row r="916" spans="4:4" ht="12" customHeight="1">
      <c r="D916" s="6"/>
    </row>
    <row r="917" spans="4:4" ht="12" customHeight="1">
      <c r="D917" s="6"/>
    </row>
    <row r="918" spans="4:4" ht="12" customHeight="1">
      <c r="D918" s="6"/>
    </row>
    <row r="919" spans="4:4" ht="12" customHeight="1">
      <c r="D919" s="6"/>
    </row>
    <row r="920" spans="4:4" ht="12" customHeight="1">
      <c r="D920" s="6"/>
    </row>
    <row r="921" spans="4:4" ht="12" customHeight="1">
      <c r="D921" s="6"/>
    </row>
    <row r="922" spans="4:4" ht="12" customHeight="1">
      <c r="D922" s="6"/>
    </row>
    <row r="923" spans="4:4" ht="12" customHeight="1">
      <c r="D923" s="6"/>
    </row>
    <row r="924" spans="4:4" ht="12" customHeight="1">
      <c r="D924" s="6"/>
    </row>
    <row r="925" spans="4:4" ht="12" customHeight="1">
      <c r="D925" s="6"/>
    </row>
    <row r="926" spans="4:4" ht="12" customHeight="1">
      <c r="D926" s="6"/>
    </row>
    <row r="927" spans="4:4" ht="12" customHeight="1">
      <c r="D927" s="6"/>
    </row>
    <row r="928" spans="4:4" ht="12" customHeight="1">
      <c r="D928" s="6"/>
    </row>
    <row r="929" spans="4:4" ht="12" customHeight="1">
      <c r="D929" s="6"/>
    </row>
    <row r="930" spans="4:4" ht="12" customHeight="1">
      <c r="D930" s="6"/>
    </row>
    <row r="931" spans="4:4" ht="12" customHeight="1">
      <c r="D931" s="6"/>
    </row>
    <row r="932" spans="4:4" ht="12" customHeight="1">
      <c r="D932" s="6"/>
    </row>
    <row r="933" spans="4:4" ht="12" customHeight="1">
      <c r="D933" s="6"/>
    </row>
    <row r="934" spans="4:4" ht="12" customHeight="1">
      <c r="D934" s="6"/>
    </row>
    <row r="935" spans="4:4" ht="12" customHeight="1">
      <c r="D935" s="6"/>
    </row>
    <row r="936" spans="4:4" ht="12" customHeight="1">
      <c r="D936" s="6"/>
    </row>
    <row r="937" spans="4:4" ht="12" customHeight="1">
      <c r="D937" s="6"/>
    </row>
    <row r="938" spans="4:4" ht="12" customHeight="1">
      <c r="D938" s="6"/>
    </row>
    <row r="939" spans="4:4" ht="12" customHeight="1">
      <c r="D939" s="6"/>
    </row>
    <row r="940" spans="4:4" ht="12" customHeight="1">
      <c r="D940" s="6"/>
    </row>
    <row r="941" spans="4:4" ht="12" customHeight="1">
      <c r="D941" s="6"/>
    </row>
    <row r="942" spans="4:4" ht="12" customHeight="1">
      <c r="D942" s="6"/>
    </row>
    <row r="943" spans="4:4" ht="12" customHeight="1">
      <c r="D943" s="6"/>
    </row>
    <row r="944" spans="4:4" ht="12" customHeight="1">
      <c r="D944" s="6"/>
    </row>
    <row r="945" spans="4:4" ht="12" customHeight="1">
      <c r="D945" s="6"/>
    </row>
    <row r="946" spans="4:4" ht="12" customHeight="1">
      <c r="D946" s="6"/>
    </row>
    <row r="947" spans="4:4" ht="12" customHeight="1">
      <c r="D947" s="6"/>
    </row>
    <row r="948" spans="4:4" ht="12" customHeight="1">
      <c r="D948" s="6"/>
    </row>
    <row r="949" spans="4:4" ht="12" customHeight="1">
      <c r="D949" s="6"/>
    </row>
    <row r="950" spans="4:4" ht="12" customHeight="1">
      <c r="D950" s="6"/>
    </row>
    <row r="951" spans="4:4" ht="12" customHeight="1">
      <c r="D951" s="6"/>
    </row>
    <row r="952" spans="4:4" ht="12" customHeight="1">
      <c r="D952" s="6"/>
    </row>
    <row r="953" spans="4:4" ht="12" customHeight="1">
      <c r="D953" s="6"/>
    </row>
    <row r="954" spans="4:4" ht="12" customHeight="1">
      <c r="D954" s="6"/>
    </row>
    <row r="955" spans="4:4" ht="12" customHeight="1">
      <c r="D955" s="6"/>
    </row>
    <row r="956" spans="4:4" ht="12" customHeight="1">
      <c r="D956" s="6"/>
    </row>
    <row r="957" spans="4:4" ht="12" customHeight="1">
      <c r="D957" s="6"/>
    </row>
    <row r="958" spans="4:4" ht="12" customHeight="1">
      <c r="D958" s="6"/>
    </row>
    <row r="959" spans="4:4" ht="12" customHeight="1">
      <c r="D959" s="6"/>
    </row>
    <row r="960" spans="4:4" ht="12" customHeight="1">
      <c r="D960" s="6"/>
    </row>
    <row r="961" spans="4:4" ht="12" customHeight="1">
      <c r="D961" s="6"/>
    </row>
    <row r="962" spans="4:4" ht="12" customHeight="1">
      <c r="D962" s="6"/>
    </row>
    <row r="963" spans="4:4" ht="12" customHeight="1">
      <c r="D963" s="6"/>
    </row>
    <row r="964" spans="4:4" ht="12" customHeight="1">
      <c r="D964" s="6"/>
    </row>
    <row r="965" spans="4:4" ht="12" customHeight="1">
      <c r="D965" s="6"/>
    </row>
    <row r="966" spans="4:4" ht="12" customHeight="1">
      <c r="D966" s="6"/>
    </row>
    <row r="967" spans="4:4" ht="12" customHeight="1">
      <c r="D967" s="6"/>
    </row>
    <row r="968" spans="4:4" ht="12" customHeight="1">
      <c r="D968" s="6"/>
    </row>
    <row r="969" spans="4:4" ht="12" customHeight="1">
      <c r="D969" s="6"/>
    </row>
    <row r="970" spans="4:4" ht="12" customHeight="1">
      <c r="D970" s="6"/>
    </row>
    <row r="971" spans="4:4" ht="12" customHeight="1">
      <c r="D971" s="6"/>
    </row>
    <row r="972" spans="4:4" ht="12" customHeight="1">
      <c r="D972" s="6"/>
    </row>
    <row r="973" spans="4:4" ht="12" customHeight="1">
      <c r="D973" s="6"/>
    </row>
    <row r="974" spans="4:4" ht="12" customHeight="1">
      <c r="D974" s="6"/>
    </row>
    <row r="975" spans="4:4" ht="12" customHeight="1">
      <c r="D975" s="6"/>
    </row>
    <row r="976" spans="4:4" ht="12" customHeight="1">
      <c r="D976" s="6"/>
    </row>
    <row r="977" spans="4:4" ht="12" customHeight="1">
      <c r="D977" s="6"/>
    </row>
    <row r="978" spans="4:4" ht="12" customHeight="1">
      <c r="D978" s="6"/>
    </row>
    <row r="979" spans="4:4" ht="12" customHeight="1">
      <c r="D979" s="6"/>
    </row>
    <row r="980" spans="4:4" ht="12" customHeight="1">
      <c r="D980" s="6"/>
    </row>
    <row r="981" spans="4:4" ht="12" customHeight="1">
      <c r="D981" s="6"/>
    </row>
    <row r="982" spans="4:4" ht="12" customHeight="1">
      <c r="D982" s="6"/>
    </row>
    <row r="983" spans="4:4" ht="12" customHeight="1">
      <c r="D983" s="6"/>
    </row>
    <row r="984" spans="4:4" ht="12" customHeight="1">
      <c r="D984" s="6"/>
    </row>
    <row r="985" spans="4:4" ht="12" customHeight="1">
      <c r="D985" s="6"/>
    </row>
    <row r="986" spans="4:4" ht="12" customHeight="1">
      <c r="D986" s="6"/>
    </row>
    <row r="987" spans="4:4" ht="12" customHeight="1">
      <c r="D987" s="6"/>
    </row>
    <row r="988" spans="4:4" ht="12" customHeight="1">
      <c r="D988" s="6"/>
    </row>
    <row r="989" spans="4:4" ht="12" customHeight="1">
      <c r="D989" s="6"/>
    </row>
    <row r="990" spans="4:4" ht="12" customHeight="1">
      <c r="D990" s="6"/>
    </row>
    <row r="991" spans="4:4" ht="12" customHeight="1">
      <c r="D991" s="6"/>
    </row>
    <row r="992" spans="4:4" ht="12" customHeight="1">
      <c r="D992" s="6"/>
    </row>
    <row r="993" spans="4:4" ht="12" customHeight="1">
      <c r="D993" s="6"/>
    </row>
    <row r="994" spans="4:4" ht="12" customHeight="1">
      <c r="D994" s="6"/>
    </row>
    <row r="995" spans="4:4" ht="12" customHeight="1">
      <c r="D995" s="6"/>
    </row>
    <row r="996" spans="4:4" ht="12" customHeight="1">
      <c r="D996" s="6"/>
    </row>
    <row r="997" spans="4:4" ht="12" customHeight="1">
      <c r="D997" s="6"/>
    </row>
    <row r="998" spans="4:4" ht="12" customHeight="1">
      <c r="D998" s="6"/>
    </row>
    <row r="999" spans="4:4" ht="12" customHeight="1">
      <c r="D999" s="6"/>
    </row>
    <row r="1000" spans="4:4" ht="12" customHeight="1">
      <c r="D1000" s="6"/>
    </row>
    <row r="1001" spans="4:4" ht="12" customHeight="1">
      <c r="D1001" s="6"/>
    </row>
  </sheetData>
  <autoFilter ref="A3:P3" xr:uid="{00000000-0001-0000-0800-000000000000}">
    <filterColumn colId="8" showButton="0"/>
    <filterColumn colId="10" showButton="0"/>
    <filterColumn colId="12" showButton="0"/>
    <filterColumn colId="14" showButton="0"/>
    <sortState xmlns:xlrd2="http://schemas.microsoft.com/office/spreadsheetml/2017/richdata2" ref="A4:P12">
      <sortCondition descending="1" ref="F3"/>
    </sortState>
  </autoFilter>
  <mergeCells count="6">
    <mergeCell ref="O3:P3"/>
    <mergeCell ref="A36:G37"/>
    <mergeCell ref="A1:H2"/>
    <mergeCell ref="I3:J3"/>
    <mergeCell ref="K3:L3"/>
    <mergeCell ref="M3:N3"/>
  </mergeCells>
  <pageMargins left="0.75" right="0.75" top="0.98402777777777772" bottom="0.9840277777777777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1</vt:i4>
      </vt:variant>
    </vt:vector>
  </HeadingPairs>
  <TitlesOfParts>
    <vt:vector size="10" baseType="lpstr">
      <vt:lpstr>Provas 2024-2025</vt:lpstr>
      <vt:lpstr>Pontuações</vt:lpstr>
      <vt:lpstr>Equipas</vt:lpstr>
      <vt:lpstr>Open</vt:lpstr>
      <vt:lpstr>Veteranos</vt:lpstr>
      <vt:lpstr>Sub-20</vt:lpstr>
      <vt:lpstr>Sub-16</vt:lpstr>
      <vt:lpstr>Sub-12</vt:lpstr>
      <vt:lpstr>Senhoras</vt:lpstr>
      <vt:lpstr>Excel_BuiltIn__FilterDatabase_4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Pires de Castro</dc:creator>
  <cp:lastModifiedBy>Nuno Miguel Félix Henriques</cp:lastModifiedBy>
  <dcterms:created xsi:type="dcterms:W3CDTF">2015-10-14T23:02:33Z</dcterms:created>
  <dcterms:modified xsi:type="dcterms:W3CDTF">2025-02-01T16:08:27Z</dcterms:modified>
</cp:coreProperties>
</file>